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activeTab="1"/>
  </bookViews>
  <sheets>
    <sheet name="汇总表" sheetId="5" r:id="rId1"/>
    <sheet name="卫生间装饰" sheetId="2" r:id="rId2"/>
    <sheet name="卫生间安装" sheetId="3" r:id="rId3"/>
    <sheet name="品牌品质要求" sheetId="4" r:id="rId4"/>
  </sheets>
  <definedNames>
    <definedName name="_xlnm._FilterDatabase" localSheetId="1" hidden="1">卫生间装饰!$A$3:$J$62</definedName>
    <definedName name="_xlnm._FilterDatabase" localSheetId="2" hidden="1">卫生间安装!$A$3:$J$79</definedName>
    <definedName name="_xlnm.Print_Titles" localSheetId="2">卫生间安装!$3:$3</definedName>
    <definedName name="_xlnm.Print_Titles" localSheetId="1">卫生间装饰!$3:$3</definedName>
  </definedNames>
  <calcPr calcId="144525"/>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2" name="ID_D7B6B1083AAB49BB9171CDD7AC184E12" descr="Z:\工作区--2023\2023.10-泸州茜草滨江绿带生态修复\E 制图文件\A\1702977799219.jpg"/>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11182985" y="18089880"/>
          <a:ext cx="5274310" cy="3963670"/>
        </a:xfrm>
        <a:prstGeom prst="rect">
          <a:avLst/>
        </a:prstGeom>
        <a:noFill/>
        <a:ln>
          <a:noFill/>
        </a:ln>
      </xdr:spPr>
    </xdr:pic>
  </etc:cellImage>
</etc:cellImages>
</file>

<file path=xl/sharedStrings.xml><?xml version="1.0" encoding="utf-8"?>
<sst xmlns="http://schemas.openxmlformats.org/spreadsheetml/2006/main" count="490" uniqueCount="348">
  <si>
    <t>2023年“S”项目公厕装修工程报价汇总表</t>
  </si>
  <si>
    <t>序号</t>
  </si>
  <si>
    <t>项目名称</t>
  </si>
  <si>
    <t>招标控制价
（元）</t>
  </si>
  <si>
    <t>班组报价
（元）</t>
  </si>
  <si>
    <t>备注</t>
  </si>
  <si>
    <t>卫生间装饰</t>
  </si>
  <si>
    <t>卫生间安装</t>
  </si>
  <si>
    <t>合计：</t>
  </si>
  <si>
    <t>特别说明：
1、工程招标和分包范围：本工程卫生间的装饰、安装。卫生洁具甲供（具体甲供材详见清单明细表），其余材料由投标人提供；
2.投标人根据施工工艺、工序及国家现行规范自行踏勘现场后综合考虑进行报价，结算时不作调整;
3.全费用综合单价包含人工费、所有材料费（含辅材和周转材料费）、机械设备费、工具器具费、临时设施及措施费、大型机械进出场及场内转运费、下车费、吊装费、规费、管理费、配合费、安全文明施工费、以及各种风险费、保险费、施工过程中办理的各种手续费、降水费、排水费、各种检测费、利润、税费等完成该工作所需的全部费用，结算时无论涨跌、工程量增减或其它任何风险因素，均不作调整。。
4.施工中所用临时配电箱、用电线路、开关箱、机具等从建设方提供的接口处接出，所有材料、设备及安装费用含在综合单价中。</t>
  </si>
  <si>
    <t>2023年“S”项目公厕装饰工程量清单与报价表</t>
  </si>
  <si>
    <t>项目特征描述</t>
  </si>
  <si>
    <t>计量
单位</t>
  </si>
  <si>
    <t>工程量</t>
  </si>
  <si>
    <t>全费用单价限价（元）</t>
  </si>
  <si>
    <t>限价合价</t>
  </si>
  <si>
    <t>班组所报全费用单价（元）</t>
  </si>
  <si>
    <t>合价（元）</t>
  </si>
  <si>
    <t>一、不上人屋面</t>
  </si>
  <si>
    <t>20厚1:2.5水泥砂浆找平（屋1）</t>
  </si>
  <si>
    <t>1.名称：水泥砂浆保护层 
2.砂浆：20厚1:2.5水泥砂浆找平 
3.其他:满足设计 及施工验收规范</t>
  </si>
  <si>
    <t>m2</t>
  </si>
  <si>
    <t>3+3双层SBS改性沥青防水卷材防水层（屋1）</t>
  </si>
  <si>
    <t>1.名称：3+3双层SBS改性沥青防水卷材防水层（屋1）
2.说明：防水附加增强层设置详见设计施工图，包含在项目综合单价内
3.其它：未尽事宜满足设计及现行技术、质量验收规范要求
4.该单价为单层防水单价</t>
  </si>
  <si>
    <t>20厚找平层</t>
  </si>
  <si>
    <t>1.20厚1:2.5水泥砂浆找平
2.其余做法：满足设计及施工验收规范要求</t>
  </si>
  <si>
    <t>陶土块瓦（屋1）</t>
  </si>
  <si>
    <t>1.名称：陶土块瓦
2.龙骨：顺水条40x20(h)、挂瓦条30x30(h)间距满足及规范设计要求
3.檐口处参见西南18J202第21页1大样
4.其余做法要求：满足设计及现行施工技术、质量验收规范要求</t>
  </si>
  <si>
    <t>二、外墙面装饰</t>
  </si>
  <si>
    <t>16厚水泥砂浆抹灰（外1、外2）</t>
  </si>
  <si>
    <t>1.做法：8厚1:3水泥砂浆打底,两次成活、8厚1:3水泥砂浆找平
2.基层墙体平整
3.其他:满足设计 及施工验收规范</t>
  </si>
  <si>
    <t>1.5厚JS-聚合物水泥防水涂料(I型)（外1、外2）</t>
  </si>
  <si>
    <t>1.名称：防水涂料 
2. 防水膜品种:1.5厚JS-聚合物水泥防水涂料(I型)（外1、外2）；
3.涂膜厚度、遍数:1.5mm，遍数详设计 
4.其余做法：满足设计及施工验收规范要求</t>
  </si>
  <si>
    <t>11厚水泥砂浆找平层（外1）</t>
  </si>
  <si>
    <t>1.做法：5厚1:3水泥砂浆找平；6 厚聚合物水泥防水砂浆一道
2.其他:满足设计 及施工验收规范</t>
  </si>
  <si>
    <t>16mm纤维增强水泥外墙装饰板（外1）</t>
  </si>
  <si>
    <t>1.立柱：100*50*5热浸镀钢立柱（Q235B）间距满足设计及规范要求，与横撑由L50*4热浸镀锌角钢连接件连接，由2-M6不锈钢螺栓组件（A2-70)固定。
2.横撑：L50*4热浸镀锌角钢，布置间距满足设计及规范要求。
3.连接节点处由2mm三元乙丙橡胶垫、ST4.8*19不锈钢自攻自钻钉间距150mm布置、铝合金通长挂件，阳极氧化6063-t5、三元乙丙橡胶条构成；装饰板连接处由硅酮耐候密封胶（颜色按封样）+泡沫棒密封
4.龙骨与墙体连接方式：(200+200)*200*8mm后补钢埋板热浸镀（Q235B）由4-M12*130后切底式机械锚栓（有效锚深80mm）与墙体固定；L型6mm热浸镀钢转接件（Q235B）L=100mm与立柱固定
5.其他:满足设计 及施工验收规范</t>
  </si>
  <si>
    <t>6 厚聚合物水泥防水砂浆一道（外2）</t>
  </si>
  <si>
    <t>1.做法：5厚抗裂砂浆+双层耐碱玻璃纤维网格布；6 厚聚合物水泥防水砂浆一道
2.其他:满足设计 及施工验收规范</t>
  </si>
  <si>
    <t>真石漆二遍（外2）</t>
  </si>
  <si>
    <t>1.刷外墙真石漆二遍,喷甲基硅醇钠憎水剂、外墙耐水柔性腻子两道
2.其他:满足设计 及施工验收规范</t>
  </si>
  <si>
    <t>三、地面装饰</t>
  </si>
  <si>
    <t>100厚C15混凝土垫层（地1、地2）</t>
  </si>
  <si>
    <t>1.厚度：100mm厚
2.混凝土强度等级：C15商品砼，混凝土泵送方式投标人自行考虑，包含在综合单价内，不再另计；
3.其余做法要求：满足设计及现行施工技术、质量验收规范要求</t>
  </si>
  <si>
    <t>m3</t>
  </si>
  <si>
    <t>1:3水泥砂浆找坡兼找平层,最薄处20厚,坡向地漏(排水沟)（地1、地2）</t>
  </si>
  <si>
    <t>1.名称：水泥砂浆保护层 
2.砂浆：1:3水泥砂浆找坡兼找平层,最薄处20厚,坡向地漏(排水沟)
3.其他:满足设计 及施工验收规范</t>
  </si>
  <si>
    <t>2+2厚JS-聚合物水泥防水涂料(Ⅱ型)防水层上翻建筑完成面以上300（地1）</t>
  </si>
  <si>
    <t>1.名称：防水涂料 
2. 防水膜品种:2+2厚JS-聚合物水泥防水涂料(Ⅱ型)防水层上翻建筑完成面以上300（地1）；
3.涂膜厚度、遍数:4mm，遍数2遍 
4.其余做法：满足设计及施工验收规范要求
5.该单价为单层2厚JS防水单价</t>
  </si>
  <si>
    <t>8厚防滑地砖面层,同色水泥浆擦缝（地1、地2）</t>
  </si>
  <si>
    <t>1.粘接层：20厚1:2干硬性水泥砂浆结合层上洒水泥粉并洒清水适量
2.施工部位、面层颜色:详见设计图
3.其它：未尽事宜满足设计及现行技术、质量验收规范要求</t>
  </si>
  <si>
    <t>2厚JS-聚合物水泥防水涂料(Ⅱ型)防水层上翻建筑完成面以上300（地2）</t>
  </si>
  <si>
    <t>1.名称：防水涂料 
2. 防水膜品种:2厚JS-聚合物水泥防水涂料(Ⅱ型)防水层上翻建筑完成面以上300（地2）；
3.涂膜厚度、遍数:2mm
4.其余做法：满足设计及施工验收规范要求</t>
  </si>
  <si>
    <t>四、内墙墙面装饰</t>
  </si>
  <si>
    <t>15厚1:3水泥砂浆找平层（内1）</t>
  </si>
  <si>
    <t>1.做法：15厚1:3水泥砂浆找平层（内1）
2.基层墙体平整
3.其他:满足设计 及施工验收规范</t>
  </si>
  <si>
    <t>1.5厚聚合物水泥防水涂料(II型)涂满侧墙）（内1、内2）</t>
  </si>
  <si>
    <t>1.名称：防水涂料 
2. 防水膜品种:1.5厚聚合物水泥防水涂料(II型)涂满侧墙）（内1、内2）；
3.涂膜厚度、遍数:1.5mm，遍数详设计 
4.其余做法：满足设计及施工验收规范要求</t>
  </si>
  <si>
    <t>墙砖/釉面砖（内1）</t>
  </si>
  <si>
    <t>1.面砖厚度：300*600mm,10mm厚，灰色
2.粘接层厚度及强度综合考虑
3.5厚1:1水泥砂浆加水重20%建筑胶镶贴(高于吊顶100)
4.其余做法：满足设计及施工验收规范要求</t>
  </si>
  <si>
    <t>12厚1:3水泥砂浆找平层（内2）</t>
  </si>
  <si>
    <t>1.12厚1:3水泥砂浆打底扫毛,分两次抹、专用界面剂一道甩毛
2.其他:满足设计 及施工验收规范</t>
  </si>
  <si>
    <t>6厚1:2.5水泥砂浆罩面（内2）</t>
  </si>
  <si>
    <t>1.6厚1:2.5水泥砂浆罩面（内2）
2.其他:满足设计 及施工验收规范</t>
  </si>
  <si>
    <t>1厚大白浆（内2）</t>
  </si>
  <si>
    <t>1.1厚大白浆（内2）
2.其他:满足设计 及施工验收规范</t>
  </si>
  <si>
    <t>五、天棚装饰</t>
  </si>
  <si>
    <t>1.5厚聚合物水泥防水涂料(II型)（棚2）</t>
  </si>
  <si>
    <t>1.名称：防水涂料 
2. 防水膜品种:1.5厚聚合物水泥防水涂料(II型)（棚2）；
3.涂膜厚度、遍数:1.5mm，1遍
4.位置：顶棚 
5.其余做法：满足设计及施工验收规范要求</t>
  </si>
  <si>
    <t>400*400铝扣板吊顶</t>
  </si>
  <si>
    <t>1.龙骨：天棚吊顶 装配式U形轻钢龙骨，间距及规格详见设计要求
2.面层：铝合金扣板，铝扣板尺寸300X600，厚度1.0mm，主龙骨间距1200，规格DU50×15×1.2mm。次龙骨间距300或600，规格DC60×27×0.6(mm)
3.其余做法：满足设计及施工验收规范要求</t>
  </si>
  <si>
    <t>六、踢脚线</t>
  </si>
  <si>
    <t>1.刷素水泥浆一道,内掺建筑胶
2.17厚2:1:8水泥石灰砂浆,分两次抹灰
3.3厚1:1水泥砂浆加水重20%建筑胶镶贴
4.其余做法：满足设计及施工验收规范要求</t>
  </si>
  <si>
    <t>8厚面砖,水泥浆擦缝,高120</t>
  </si>
  <si>
    <t>1.面砖厚度：8厚
2.粘接层厚度及强度综合考虑
3.面砖高度：120mm
4.其余做法：满足设计及施工验收规范要求</t>
  </si>
  <si>
    <t>七、门窗</t>
  </si>
  <si>
    <t>成品乙级防火门YFM1022</t>
  </si>
  <si>
    <t>1.门类型：成品乙级防火门YFM1022
2.洞口尺寸：1000*2200mm
3.安装闭门器和顺序器以及常开的防火门须安装的信号控制关闭和反馈装置的费用综合考虑（防火门安装闭门器，双扇防火门还应安装顺序器）
4.五金配件、油漆等综合考虑，达到消防验收标准
5.其他：满足设计及施工验收规范</t>
  </si>
  <si>
    <t>樘</t>
  </si>
  <si>
    <t>成品套装木门M1121</t>
  </si>
  <si>
    <t>1.门类型：成品木质门(含门套及油漆),颜色综合且需符合设计与业主的要求
2.洞口尺寸：综合
3.其他：五金配件、紧固件、门锁、定门器、密封材料、观察窗、发泡剂、埋件、连接件、油漆品种、刷漆遍数等辅材综合考虑在综合单价中，门窗安装应满足其强度、热工、声学及安全性等技术要求，具体做法详见设计施工图门大样图，350高护门板；门扇外侧和里侧均应设置扶手，且采用杠杆式门把手。</t>
  </si>
  <si>
    <t>无障碍单扇门ZDM2215（折叠篱笆门）</t>
  </si>
  <si>
    <t>1.门类型：无障碍单扇门ZDM2215（折叠篱笆门）,颜色综合且需符合设计与业主的要求
2.洞口尺寸：综合
3.其他：五金配件、紧固件、门锁、定门器、密封材料、观察窗、发泡剂、埋件、连接件、油漆品种、刷漆遍数等辅材综合考虑在综合单价中，门窗安装应满足其强度、热工、声学及安全性等技术要求，具体做法详见设计施工图门大样图，350高护门板；门扇外侧和里侧均应设置扶手，且采用杠杆式门把手。</t>
  </si>
  <si>
    <t>磨砂玻璃窗C0626</t>
  </si>
  <si>
    <t>1.构造：下部磨砂玻璃，上部铝合金百叶
2.洞口尺寸：综合
3.玻璃厚度：6+12+6mm
4.其他：五金配件、紧固件、门锁、定门器、密封材料、观察窗、发泡剂、埋件、连接件、油漆品种、刷漆遍数等辅材综合考虑在综合单价中，门窗安装应满足其强度、热工、声学及安全性等技术要求，具体做法详见设计施工图门大样图</t>
  </si>
  <si>
    <t>铝合金窗C1213</t>
  </si>
  <si>
    <t>1.窗类型：铝合金外窗，磨砂玻璃
2.窗洞尺寸：详见施工图
3.材料种类： 综合考虑
4.玻璃品种、厚度：6+12+6mm
5.五金材料：限位器、窗锁、执手锁、滑撑、毛条等所有配件
6.说明：采用塑钢节能门窗必须使用具有节能标识并经省住建局和泸州市住建局登记备案的门窗产品，所有检测费用综合考虑进入综合单价
7.其它：未尽事宜满足设计及现行技术、质量验收规范要求</t>
  </si>
  <si>
    <t>成品铝合金防风雨百叶</t>
  </si>
  <si>
    <t>1.名称：成品铝合金防风雨百叶
2.做法：详设计
3.说明：部位及颜色详见设计施工图、开启方式综合
4.其它：未尽事宜满足设计及现行技术、质量验收规范要求</t>
  </si>
  <si>
    <t>八、其他</t>
  </si>
  <si>
    <t>镜面</t>
  </si>
  <si>
    <t>1.做法：详国标16J914-1，XT25页③，宽度同洗手台
5.其它：未尽事宜满足设计及现行技术、质量验收规范要求</t>
  </si>
  <si>
    <t>成品天沟</t>
  </si>
  <si>
    <t>1.材质：1.0mm厚铝合金
2.尺寸：上口宽200mm，深160mm，底宽120mm
3.安装位置：檐口处
4.固定方式综合考虑
5.其它：未尽事宜满足设计及现行技术、质量验收规范要求</t>
  </si>
  <si>
    <t>m</t>
  </si>
  <si>
    <t>150×100仿木纹2.5mm铝单板装饰线条</t>
  </si>
  <si>
    <t>1.间距：300mm
2.颜色：150x100铝合金方管刷仿木漆 色号：8.1YR5.5/4.8
3.油漆遍数及固定方式：综合考虑
4.其它：未尽事宜满足设计及现行技术、质量验收规范要求</t>
  </si>
  <si>
    <t>2.5mm铝单板氟碳喷涂（颜色综合）</t>
  </si>
  <si>
    <t>1.颜色：综合考虑，颜色综合且需符合设计与业主的要求
2.油漆遍数及固定方式：综合考虑
3.其它：未尽事宜满足设计及现行技术、质量验收规范要求</t>
  </si>
  <si>
    <t>散水</t>
  </si>
  <si>
    <t>1.散水做法参照详散水西南18J812-7-4 
2.100mm厚C15混凝土垫层
3.模板及混凝土泵送方式投标人自行考虑
3.其余做法要求：满足设计及现行施工技术、质量验收规范要求。</t>
  </si>
  <si>
    <t>散水排水沟</t>
  </si>
  <si>
    <t>1.排水沟详西南18J812-4-2a/
2.100mm厚C10混凝土垫层（模板综合考虑）
3.M5水泥砂浆砖砌
4.20厚1:2.5水泥砂浆抹灰
5.雨篦子满足图集及设计要求
6.模板及混凝土泵送方式投标人自行考虑
7.其余做法要求：满足设计及现行施工技术、质量验收规范要求。</t>
  </si>
  <si>
    <t>坡道</t>
  </si>
  <si>
    <t>1.入口坡道（水泥砂浆金刚砂面层/碎石垫层）
2.做法详见图集详西南18J812第8页第2大样/D大样
3.模板及混凝土泵送方式投标人自行考虑
4.其余做法要求：满足设计及现行施工技术、质量验收规范要求。</t>
  </si>
  <si>
    <t>建筑物沉降观测点</t>
  </si>
  <si>
    <t>1.安装位置：详见图纸、室外地坪以上0.5m
2.材质：φ20顶面磨圆
3.埋深：不低于160mm
4.其余做法要求：满足设计及现行施工技术、质量验收规范要求。</t>
  </si>
  <si>
    <t>个</t>
  </si>
  <si>
    <t>复合树脂板隔断</t>
  </si>
  <si>
    <t>1.复合树脂板隔断
2.综合单价包括运输、油漆、五金件、门扣等全部费用
3.具体做法:详国标16J914-1-XT9
4.其它：满足施工图设计要求及施工验收规范要求</t>
  </si>
  <si>
    <t>套</t>
  </si>
  <si>
    <t>小便池复合树脂隔板</t>
  </si>
  <si>
    <t>1.复合树脂板隔断
2.综合单价包括运输、油漆、五金件、门扣等全部费用
3.具体做法:详见设计
4.其它：满足施工图设计要求及施工验收规范要求</t>
  </si>
  <si>
    <t>洗漱台</t>
  </si>
  <si>
    <t>1.台柜规格：详见设计施工图 
2.说明：不含洗手盆
4.包含但不限于：面层处理、面层、连接件（连接构造）、支架、油漆、成品保护
4.其它：具体做法详见设计施工图，未尽事宜满足设计及现行技术、质量验收规范要求</t>
  </si>
  <si>
    <t>φ40×1.5mm 不锈钢钢管扶手</t>
  </si>
  <si>
    <t>1.材质：不锈钢钢管
2.尺寸：φ40×1.5mm
3.安装位置固定方式：综合考虑
4.其它：具体做法详见设计施工图，未尽事宜满足设计及现行技术、质量验收规范要求</t>
  </si>
  <si>
    <t>可折叠的多功能台</t>
  </si>
  <si>
    <t>1.材质：可折叠的多功能台，详国标16J914-1，H3页
2.安装位置固定方式：综合考虑
3.其它：具体做法详见设计施工图，未尽事宜满足设计及现行技术、质量验收规范要求</t>
  </si>
  <si>
    <t>可折叠的婴儿座椅</t>
  </si>
  <si>
    <t>1.材质：可折叠的婴儿座椅，详国标12J926，R8页
2.安装位置固定方式：综合考虑
3.其它：具体做法详见设计施工图，未尽事宜满足设计及现行技术、质量验收规范要求</t>
  </si>
  <si>
    <t>卫生纸盒</t>
  </si>
  <si>
    <t>1.材质：卫生纸盒，详国标16J914-1，XT29页①
2.安装位置固定方式：综合考虑
3.其它：具体做法详见设计施工图，未尽事宜满足设计及现行技术、质量验收规范要求</t>
  </si>
  <si>
    <t>配管开线槽（宽度综合）</t>
  </si>
  <si>
    <t>1.名称 ：电线配管开线槽
2.材质 ：综合考虑
3.规格 ：综合考虑</t>
  </si>
  <si>
    <t>综合脚手架</t>
  </si>
  <si>
    <t>1.建筑结构形式:框架、框剪等综合
2.檐口高度:综合脚手架 多层建筑(檐口高度) 综合考虑
3.脚手架支架材料:钢管、竹、木支架综合
4.本项目投标人应根据施工经验,现场实际情况和企业自身情况综合报价,不论采用何种支架方式综合报价
5.该费用实际产生时计取
5.本项目工程量以建筑面积计算</t>
  </si>
  <si>
    <t>移动装修脚手架</t>
  </si>
  <si>
    <t>1.名称：移动脚手架
2.高度：详见设计图纸
3.该项为4个卫生间装饰及安装工程移动脚手架使用包干费用
4.使用时进行计取该费用
5.其它：具体做法详见设计施工图，未尽事宜满足设计及现行技术、质量验收规范要求。</t>
  </si>
  <si>
    <t>项</t>
  </si>
  <si>
    <t>双排外脚手架</t>
  </si>
  <si>
    <t>1.脚手架高度：脚手架形式综合考虑。                                                                                                                                                                                                                     2.脚手架类型：钢管脚手架 ，斜道、上料平台、安全网等投标人综合考虑，不再另行计算。                                                                                                                                                      3.脚手架材料：钢管、脚手板、安全网、水平防护、立面防护网的材质、工艺等符合相关安全及施工验收规范要求                                                                                                                                                             4.材料场内运输、转运费用已综合考虑在单价中                                                                                                                  5.工程量计算：按建筑物外围垂直水平投影面积计算。</t>
  </si>
  <si>
    <t>合  计</t>
  </si>
  <si>
    <t>2023年“S”项目公厕安装工程量清单与报价表</t>
  </si>
  <si>
    <t>甲供材损耗</t>
  </si>
  <si>
    <t>一、卫生间给排水</t>
  </si>
  <si>
    <t>管沟土石方开挖</t>
  </si>
  <si>
    <t>1.土壤类别：综合考虑； 
2.挖土类型：包括沟、槽和坑项目，土石方种类和深度综合考虑，
3.开挖方式、素土夯实、场地平整综合考虑 
4.弃土运距及费用：综合考虑，不再另计。</t>
  </si>
  <si>
    <t>回填方</t>
  </si>
  <si>
    <t>1.密实度要求：满足设计及规范要求； 
2.填方材料品种：满足回填土质要求的土石料； 
3.填方粒径要求：符合规范和图纸要求； 
4.填方来源、运距：投标单位自行考虑。</t>
  </si>
  <si>
    <t>DN15 PP-R给水管</t>
  </si>
  <si>
    <t>1.材质及规格 ：DN15 PP-R给水管 1.25MPa、管道消毒、冲洗
2.连接形式 ：综合考虑
3.铺设深度 ：符合设计要求
4.管道检验及试验要求：按照《给水排水管道工程施工及验收规范》要求执行。
5.综合单价含完成该工作所需的人工，材料（含主材、辅材、周转材料），机械费（含机械的进出场费），措施费（安全文明施工费、季节性施工、临时设施、夜间施工、二次搬运等）、规费、税金等所有相关费用。</t>
  </si>
  <si>
    <t>DN20 PP-R给水管</t>
  </si>
  <si>
    <t>1.材质及规格 ：DN20 PP-R给水管 1.25MPa  (GB/T18742-2002)
2.连接形式 ：综合考虑
3.铺设深度 ：符合设计要求
4.管道检验及试验要求：按照《给水排水管道工程施工及验收规范》要求执行。
5.综合单价含完成该工作所需的人工，材料（含主材、辅材、周转材料），机械费（含机械的进出场费），措施费（安全文明施工费、季节性施工、临时设施、夜间施工、二次搬运等）、规费、税金等所有相关费用。</t>
  </si>
  <si>
    <t>DN25 PP-R给水管</t>
  </si>
  <si>
    <t>1.材质及规格 ：DN25 PP-R给水管 1.25MPa  (GB/T18742-2002)
2.连接形式 ：综合考虑
3.铺设深度 ：符合设计要求
4.管道检验及试验要求：按照《给水排水管道工程施工及验收规范》要求执行。
5.综合单价含完成该工作所需的人工，材料（含主材、辅材、周转材料），机械费（含机械的进出场费），措施费（安全文明施工费、季节性施工、临时设施、夜间施工、二次搬运等）、规费、税金等所有相关费用。</t>
  </si>
  <si>
    <t>DN32 PP-R给水管</t>
  </si>
  <si>
    <t>1.材质及规格 ：DN32 PP-R给水管 1.25MPa  (GB/T18742-2002)
2.连接形式 ：综合考虑
3.铺设深度 ：符合设计要求
4.管道检验及试验要求：按照《给水排水管道工程施工及验收规范》要求执行。
5.综合单价含完成该工作所需的人工，材料（含主材、辅材、周转材料），机械费（含机械的进出场费），措施费（安全文明施工费、季节性施工、临时设施、夜间施工、二次搬运等）、规费、税金等所有相关费用。</t>
  </si>
  <si>
    <t>DN40 PP-R给水管</t>
  </si>
  <si>
    <t>1.材质及规格 ：DN40 PP-R给水管 1.25MPa  (GB/T18742-2002)
2.连接形式 ：综合考虑
3.铺设深度 ：符合设计要求
4.管道检验及试验要求：按照《给水排水管道工程施工及验收规范》要求执行。
5.综合单价含完成该工作所需的人工，材料（含主材、辅材、周转材料），机械费（含机械的进出场费），措施费（安全文明施工费、季节性施工、临时设施、夜间施工、二次搬运等）、规费、税金等所有相关费用。</t>
  </si>
  <si>
    <t>DN50 PP-R给水管</t>
  </si>
  <si>
    <t>1.材质及规格 ：DN50 PP-R给水管 1.25MPa  (GB/T18742-2002)
2.连接形式 ：综合考虑
3.铺设深度 ：符合设计要求
4.管道检验及试验要求：按照《给水排水管道工程施工及验收规范》要求执行。
5.综合单价含完成该工作所需的人工，材料（含主材、辅材、周转材料），机械费（含机械的进出场费），措施费（安全文明施工费、季节性施工、临时设施、夜间施工、二次搬运等）、规费、税金等所有相关费用。</t>
  </si>
  <si>
    <t>DN65 PP-R给水管</t>
  </si>
  <si>
    <t>1.材质及规格 ：DN65 PP-R给水管 1.25MPa  (GB/T18742-2002)
2.连接形式 ：综合考虑
3.铺设深度 ：符合设计要求
4.管道检验及试验要求：按照《给水排水管道工程施工及验收规范》要求执行。
5.综合单价含完成该工作所需的人工，材料（含主材、辅材、周转材料），机械费（含机械的进出场费），措施费（安全文明施工费、季节性施工、临时设施、夜间施工、二次搬运等）、规费、税金等所有相关费用。</t>
  </si>
  <si>
    <t>铜芯截止阀 DN50</t>
  </si>
  <si>
    <t>1.种类 ：铜芯截止阀 DN50
2.连接形式 ：综合考虑
3.试验及施工要求：按照《给水排水管道工程施工及验收规范》要求执行。
4.综合单价含完成该工作所需的人工，材料（含主材、辅材、周转材料），机械费（含机械的进出场费），措施费（安全文明施工费、季节性施工、临时设施、夜间施工、二次搬运等）、规费、税金等所有相关费用。</t>
  </si>
  <si>
    <t>闸阀 DN65</t>
  </si>
  <si>
    <t>1.种类 ：闸阀 DN65
2.连接形式 ：综合考虑
3.试验及施工要求：按照《给水排水管道工程施工及验收规范》要求执行。
4.综合单价含完成该工作所需的人工，材料（含主材、辅材、周转材料），机械费（含机械的进出场费），措施费（安全文明施工费、季节性施工、临时设施、夜间施工、二次搬运等）、规费、税金等所有相关费用。</t>
  </si>
  <si>
    <t xml:space="preserve">UPVC排水管DN50(壁厚2.0mm) </t>
  </si>
  <si>
    <t>1.材质及规格 ：UPVC排水管DN50(壁厚2.0mm) 
2.连接形式 ：综合考虑
3.管道检验及试验要求：满足规范及验收要求。
4.综合单价含完成该工作所需的人工，材料（含主材、辅材、周转材料），机械费（含机械的进出场费），措施费（安全文明施工费、季节性施工、临时设施、夜间施工、二次搬运等）、规费、税金等所有相关费用。</t>
  </si>
  <si>
    <t xml:space="preserve">UPVC排水管DN75(壁厚2.3mm) </t>
  </si>
  <si>
    <t>1.材质及规格 ：UPVC排水管DN75(壁厚2.3mm) 
2.连接形式 ：综合考虑
3.管道检验及试验要求：满足规范及验收要求。
4.综合单价含完成该工作所需的人工，材料（含主材、辅材、周转材料），机械费（含机械的进出场费），措施费（安全文明施工费、季节性施工、临时设施、夜间施工、二次搬运等）、规费、税金等所有相关费用。</t>
  </si>
  <si>
    <t xml:space="preserve">UPVC排水管DN100(壁厚4.5mm) </t>
  </si>
  <si>
    <t>1.材质及规格 ：UPVC排水管DN100(壁厚4.5mm)
2.连接形式 ：综合考虑
3.管道检验及试验要求：满足规范及验收要求。
4.综合单价含完成该工作所需的人工，材料（含主材、辅材、周转材料），机械费（含机械的进出场费），措施费（安全文明施工费、季节性施工、临时设施、夜间施工、二次搬运等）、规费、税金等所有相关费用。</t>
  </si>
  <si>
    <t>UPVC塑料地漏DN50</t>
  </si>
  <si>
    <t>1.材质：UPVC塑料地漏
2.规格：DN50
3.综合单价含完成该工作所需的人工，材料（含主材、辅材、周转材料），机械费（含机械的进出场费），措施费（安全文明施工费、季节性施工、临时设施、夜间施工、二次搬运等）、规费、税金等所有相关费用。</t>
  </si>
  <si>
    <t>灭火器MF/ABC4*2</t>
  </si>
  <si>
    <t>1.名称：每组两个(含灭火器放置箱)、灭火器放置箱 MF/ABC2
2.放置位置；由现场指定
3.未尽事宜满足设计及规范要求</t>
  </si>
  <si>
    <t>组</t>
  </si>
  <si>
    <t>87型雨水斗（YD-100）</t>
  </si>
  <si>
    <t>1.名称：雨水斗
2.规格：（YD-100）
3.安装位置：屋面
4.未尽事宜满足设计及规范要求</t>
  </si>
  <si>
    <t>水龙头 DN15</t>
  </si>
  <si>
    <t>1.名称：水龙头
2.规格：DN15
3.安装位置：详见设计
4.材质：满足设计要求
5.未尽事宜满足设计及规范要求</t>
  </si>
  <si>
    <t>小便器（小便器甲供）</t>
  </si>
  <si>
    <t>1.小便器(感应阀)：安装高度：埋入式，采用图索引：09S304-104；非手动阀型号：HYTronic系列
2.规格、类型 ：详见施工图纸
3.组装形式 ：含全套五金配件
4.卫生洁具的品牌及款式由业主方确定，但应符合使用功能和系统设置要求
5.其它：未尽事宜满足设计及详国标12J926-J12-1、质量验收规范要求，详西南18J517-42-1</t>
  </si>
  <si>
    <t>无障碍小便器（小便器甲供）</t>
  </si>
  <si>
    <t>1.无障碍小便器，便器自带水封，配感应式自闭冲洗阀
2.规格、类型 ：详见施工图纸
3.组装形式 ：含全套五金配件
4.卫生洁具的品牌及款式由业主方确定，但应符合使用功能和系统设置要求
5.其它：未尽事宜满足设计及详国标12J926-J12-1、质量验收规范要求，采用图索引：09S304-104</t>
  </si>
  <si>
    <t>儿童坐便器（儿童坐便器甲供）</t>
  </si>
  <si>
    <t>1.儿童坐便器
2.规格、类型 ：详见施工图纸
3.组装形式 ：含全套五金配件
4.卫生洁具的品牌及款式由业主方确定，但应符合使用功能和系统设置要求
5.详国标12J926-J13；便器自带水封
6.其它：未尽事宜满足设计及现行技术、质量验收规范要求</t>
  </si>
  <si>
    <t>坐便器（坐便器甲供）</t>
  </si>
  <si>
    <t>1.坐便器
2.规格、类型 ：详见施工图纸
3.组装形式 ：含全套五金配件
4.卫生洁具的品牌及款式由业主方确定，但应符合使用功能和系统设置要求
5.详国标12J926-J10-3；坐便器角阀：安装高度：0.25m，采用图索引：09S304-72；非手动阀型号：DN15；便器自带水封
6.其它：未尽事宜满足设计及现行技术、质量验收规范要求</t>
  </si>
  <si>
    <t>无障碍坐便器（坐便器甲供）</t>
  </si>
  <si>
    <t>1.采用水箱冲洗式坐便器
2.规格、类型 ：详见施工图纸
3.组装形式 ：含全套五金配件
4.卫生洁具的品牌及款式由业主方确定，但应符合使用功能和系统设置要求
5.详国标12J926-J10-3；坐便器角阀：安装高度：0.25m，采用图索引：09S304-72；非手动阀型号：DN15；便器自带水封
6.其它：未尽事宜满足设计及现行技术、质量验收规范要求</t>
  </si>
  <si>
    <t>蹲便器（蹲便器甲供）</t>
  </si>
  <si>
    <t>1.蹲便器
2.规格、类型 ：详见施工图纸
3.组装形式 ：含全套五金配件
4.卫生洁具的品牌及款式由业主方确定，但应符合使用功能和系统设置要求
5.详西南18J517-37-1；脚踏式蹲便器自闭阀：安装高度：0.25m，非手动阀型号：DN25；便器自带水封
6.其它：未尽事宜满足设计及现行技术、质量验收规范要求</t>
  </si>
  <si>
    <t>无障碍立式洗手盆（洗手盆水龙头甲供）</t>
  </si>
  <si>
    <t>1.无障碍立式洗手盆
2.规格、类型 ：详见施工图纸及详国标12J926-J14
3.组装形式 ：含全套五金配件、水龙头等
4.卫生洁具的品牌及款式由业主方确定，但应符合使用功能和系统设置要求
5.其它：未尽事宜满足设计及现行技术、质量验收规范要求</t>
  </si>
  <si>
    <t>儿童洗手盆（洗手盆水龙头甲供）</t>
  </si>
  <si>
    <t>1.儿童洗手盆
2.规格、类型 ：详见施工图纸及详国标12J926-J14-2
3.组装形式 ：含全套五金配件、水龙头：安装高度：0.45m，采用图索引：09S304-56；非手动阀型号：HYTronic系列
4.卫生洁具的品牌及款式由业主方确定，但应符合使用功能和系统设置要求
5.其它：未尽事宜满足设计及现行技术、质量验收规范要求</t>
  </si>
  <si>
    <t>台式洗手盆（洗手盆及水龙头甲供）</t>
  </si>
  <si>
    <t>1.儿童洗手盆
2.规格、类型 ：详见施工图纸及详西南18J517-35-1
3.组装形式 ：含全套五金配件、水龙头：安装高度：0.45m，采用图索引：09S304-56；非手动阀型号：HYTronic系列
4.卫生洁具的品牌及款式由业主方确定，但应符合使用功能和系统设置要求
5.其它：未尽事宜满足设计及现行技术、质量验收规范要求</t>
  </si>
  <si>
    <t>成品拖布池（拖布池甲供）</t>
  </si>
  <si>
    <t>1.名称：成品拖布池
2.具体做法详西南18J517-53-3a
3.其它：未尽事宜满足设计及现行技术、质量验收规范要求</t>
  </si>
  <si>
    <t>地漏 DN50</t>
  </si>
  <si>
    <t>1.名称：不锈钢地漏
2.安装方式、材质：详设计
3.型号、规格：DN50</t>
  </si>
  <si>
    <t>地漏 DN100</t>
  </si>
  <si>
    <t>1.名称：不锈钢地漏
2.安装方式、材质：详设计
3.型号、规格：DN100</t>
  </si>
  <si>
    <t>二、卫生间电气</t>
  </si>
  <si>
    <t>AL照明配电箱</t>
  </si>
  <si>
    <t>1.名称：AL照明配电箱 暗装, H=1.5M,IP54
2.型号、规格 ：规格综合； 
3.包含工作内容：配电箱基础、接地、配电箱安装涉及的所有工作。
4.材质、规格、零部件等详见设计图纸； 
5.其余做法：满足设计及现行施工技术、质量验收规范要求
6.综合单价含完成该工作所需的人工，材料（含主材、辅材、周转材料），机械费（含机械的进出场费），措施费（安全文明施工费、季节性施工、临时设施、夜间施工、二次搬运等）、规费、税金等所有相关费用。</t>
  </si>
  <si>
    <t>台</t>
  </si>
  <si>
    <t>总等电位端子箱</t>
  </si>
  <si>
    <t>1.名称：总等电位端子箱
2.规格：LxWxD=350mmx100mmx50mm；暗装, H=0.4M ,详图集15D502,P28
3.安装位置：详见图纸
4.其余做法：满足设计及现行施工技术、质量验收规范要求</t>
  </si>
  <si>
    <t>安全型三孔暗装插座</t>
  </si>
  <si>
    <t>1.名称：安全型三孔暗装插座
2.规格：220V/10A；暗装, H=0.4M
3.安装位置：详见图纸
4.其余做法：满足设计及现行施工技术、质量验收规范要求</t>
  </si>
  <si>
    <t>安全型烘手器插座</t>
  </si>
  <si>
    <t>1.名称：安全型烘手器插座
2.规格：220V/10A；暗装, H=1.4M
3.安装位置：详见图纸
4.其余做法：满足设计及现行施工技术、质量验收规范要求</t>
  </si>
  <si>
    <t>接线盒</t>
  </si>
  <si>
    <t>1.名称：接线盒
2.规格：详见设计
3.安装位置：详见图纸
4.其余做法：满足设计及现行施工技术、质量验收规范要求
5.智能洗手盆感应电源接线盒距地0.5m预留</t>
  </si>
  <si>
    <t>LED 吸顶灯</t>
  </si>
  <si>
    <t>1.名称：LED 吸顶灯
2.规格：1x24W；吸顶
3.安装位置：详见图纸
4.其余做法：满足设计及现行施工技术、质量验收规范要求</t>
  </si>
  <si>
    <t>灭蝇灯</t>
  </si>
  <si>
    <t>1.名称：灭蝇灯
2.规格：1x28W；暗装, H=2.0M
3.安装位置：详见图纸
4.其余做法：满足设计及现行施工技术、质量验收规范要求</t>
  </si>
  <si>
    <t>单联单控开关</t>
  </si>
  <si>
    <t>1.名称：单联单控开关
2.规格：220V/10A；暗装, H=1.3M
3.安装位置：详见图纸
4.其余做法：满足设计及现行施工技术、质量验收规范要求</t>
  </si>
  <si>
    <t>三联开关</t>
  </si>
  <si>
    <t>1.名称：三联开关
2.规格：220V/10A；暗装, H=1.3M
3.安装位置：详见图纸
4.其余做法：满足设计及现行施工技术、质量验收规范要求</t>
  </si>
  <si>
    <t>无障碍呼叫报警器</t>
  </si>
  <si>
    <t>1.名称：无障碍呼叫报警器
2.规格：DC12V( 自带电池)；壁装, H=2.0M
3.安装位置：详见图纸
4.其余做法：满足设计及现行施工技术、质量验收规范要求</t>
  </si>
  <si>
    <t>BV-3x2.5</t>
  </si>
  <si>
    <t>1.名称：电力电线； 
2.型号、规格、材质：BV-3x2.5；
3.敷设方式 ：穿管、埋地、埋墙暗敷；
4.具体做法：满足设计及现行施工技术、质量验收规范要求。
5.综合单价含完成该工作所需的人工，材料（含主材、辅材、周转材料），机械费（含机械的进出场费），措施费（安全文明施工费、季节性施工、临时设施、夜间施工、二次搬运等）、规费、税金等所有相关费用。</t>
  </si>
  <si>
    <t>BV-3x4</t>
  </si>
  <si>
    <t>1.名称：电力电线； 
2.型号、规格、材质：BV-3x4；
3.敷设方式 ：穿管、埋地、埋墙暗敷；
4.具体做法：满足设计及现行施工技术、质量验收规范要求。
5.综合单价含完成该工作所需的人工，材料（含主材、辅材、周转材料），机械费（含机械的进出场费），措施费（安全文明施工费、季节性施工、临时设施、夜间施工、二次搬运等）、规费、税金等所有相关费用。</t>
  </si>
  <si>
    <t>YJV-5x4</t>
  </si>
  <si>
    <t>1.名称：电力电缆； 
2.型号、规格、材质：YJV-5x4；
3.敷设方式 ：穿管、埋地、埋墙暗敷；
4.具体做法：满足设计及现行施工技术、质量验收规范要求。
5.综合单价含完成该工作所需的人工，材料（含主材、辅材、周转材料），机械费（含机械的进出场费），措施费（安全文明施工费、季节性施工、临时设施、夜间施工、二次搬运等）、规费、税金等所有相关费用。</t>
  </si>
  <si>
    <t>刚性阻燃管 PC20</t>
  </si>
  <si>
    <t>1.名称、材质、规格：刚性阻燃管 PC20
2.具体做法：满足设计及现行施工技术、质量验收规范要求。
3.综合单价含完成该工作所需的人工，材料（含主材、辅材、周转材料），机械费（含机械的进出场费），措施费（安全文明施工费、季节性施工、临时设施、夜间施工、二次搬运等）、规费、税金等所有相关费用。</t>
  </si>
  <si>
    <t>热镀锌 SC20</t>
  </si>
  <si>
    <t>1.名称、材质、规格：镀锌钢管SC20
2.具体做法：满足设计及现行施工技术、质量验收规范要求。
3.综合单价含完成该工作所需的人工，材料（含主材、辅材、周转材料），机械费（含机械的进出场费），措施费（安全文明施工费、季节性施工、临时设施、夜间施工、二次搬运等）、规费、税金等所有相关费用。</t>
  </si>
  <si>
    <t>热镀锌 SC25</t>
  </si>
  <si>
    <t>1.名称、材质、规格：镀锌钢管SC25
2.具体做法：满足设计及现行施工技术、质量验收规范要求。
3.综合单价含完成该工作所需的人工，材料（含主材、辅材、周转材料），机械费（含机械的进出场费），措施费（安全文明施工费、季节性施工、临时设施、夜间施工、二次搬运等）、规费、税金等所有相关费用。</t>
  </si>
  <si>
    <t>热镀锌 SC40</t>
  </si>
  <si>
    <t>1.名称、材质、规格：镀锌钢管SC40
2.具体做法：满足设计及现行施工技术、质量验收规范要求。
3.综合单价含完成该工作所需的人工，材料（含主材、辅材、周转材料），机械费（含机械的进出场费），措施费（安全文明施工费、季节性施工、临时设施、夜间施工、二次搬运等）、规费、税金等所有相关费用。</t>
  </si>
  <si>
    <t>三、无障碍卫生间紧急呼叫系统</t>
  </si>
  <si>
    <t>WDZ-BYJ-(3x2.5)</t>
  </si>
  <si>
    <t>1.名称：电力电线； 
2.型号、规格、材质：WDZ-BYJ-(3x2.5)；
3.敷设方式 ：穿管、埋地、埋墙暗敷；
4.具体做法：满足设计及现行施工技术、质量验收规范要求。
5.综合单价含完成该工作所需的人工，材料（含主材、辅材、周转材料），机械费（含机械的进出场费），措施费（安全文明施工费、季节性施工、临时设施、夜间施工、二次搬运等）、规费、税金等所有相关费用。</t>
  </si>
  <si>
    <t>RVS-4x1.5</t>
  </si>
  <si>
    <t>1.名称：电力电线； 
2.型号、规格、材质：RVS-4x1.5；
3.敷设方式 ：穿管、埋地、埋墙暗敷；
4.具体做法：满足设计及现行施工技术、质量验收规范要求。
5.综合单价含完成该工作所需的人工，材料（含主材、辅材、周转材料），机械费（含机械的进出场费），措施费（安全文明施工费、季节性施工、临时设施、夜间施工、二次搬运等）、规费、税金等所有相关费用。</t>
  </si>
  <si>
    <t>应急呼叫按钮</t>
  </si>
  <si>
    <t>1.名称：应急呼叫按钮
2.安装高度：H=0.3米、0.9米
3.具体做法：满足设计及现行施工技术、质量验收规范要求。</t>
  </si>
  <si>
    <t>钥匙复位开关面板</t>
  </si>
  <si>
    <t>1.名称：钥匙复位开关面板
2.安装高度：详见设计要求
3.具体做法：满足设计及现行施工技术、质量验收规范要求。</t>
  </si>
  <si>
    <t>只</t>
  </si>
  <si>
    <t>声光报警装置</t>
  </si>
  <si>
    <t>1.名称：声光报警装置
2.安装位置：门头安装
3.规格型号：满足设计要求
4.具体做法：满足设计及现行施工技术、质量验收规范要求。</t>
  </si>
  <si>
    <t>无障碍紧急呼叫系统控制器</t>
  </si>
  <si>
    <t>1.名称：声光报警装置
2.安装高度：H=1.8米
3.规格型号：满足设计要求
4.具体做法：满足设计及现行施工技术、质量验收规范要求。</t>
  </si>
  <si>
    <t>四、防雷接地系统</t>
  </si>
  <si>
    <t>接地连接板 100×50×10mm</t>
  </si>
  <si>
    <t>1.名称：接地连接板 100×50×10mm
2.位置：详见图纸
3.其它：具体做法详见设计施工图，未尽事宜满足设计及现行技术、质量验收规范要求</t>
  </si>
  <si>
    <t>φ12圆钢筋均压环</t>
  </si>
  <si>
    <t>1.名称：φ12圆钢筋均压环
2.位置：详见图纸
3.与主体引出线焊接,焊接长度不小于100mm
4.角钢与连接钢片（连通均压环和柔性铜导线）
5.其它：具体做法详见设计施工图，未尽事宜满足设计及现行技术、质量验收规范要求</t>
  </si>
  <si>
    <t>五、通风系统</t>
  </si>
  <si>
    <t>排风机</t>
  </si>
  <si>
    <t>1.型号：HTFC-I-9
2.参数：L=4160m3/h H=468Pa N=1.1kw  n=1300rpm 噪声 60dB W=89Kg
3.位置：详见设计图纸
4.固定方式综合考虑
5.其它：具体做法详见设计施工图，未尽事宜满足设计及现行技术、质量验收规范要求</t>
  </si>
  <si>
    <t>单层百叶风口（带调节阀）;200X200</t>
  </si>
  <si>
    <t>1.名称：单层百叶风口（带调节阀）;200X200
2.位置：详见设计图纸
3.其它：具体做法详见设计施工图，未尽事宜满足设计及现行技术、质量验收规范要求</t>
  </si>
  <si>
    <t>防雨百叶风口700X700</t>
  </si>
  <si>
    <t>1.名称：防雨百叶风口700X700
2.位置：详见设计图纸
3.其它：具体做法详见设计施工图，未尽事宜满足设计及现行技术、质量验收规范要求</t>
  </si>
  <si>
    <t>XZP-100型消声器</t>
  </si>
  <si>
    <t>1.名称：XZP-100型消声器
2.位置：详见设计图纸
3.其它：具体做法详见设计施工图，未尽事宜满足设计及现行技术、质量验收规范要求</t>
  </si>
  <si>
    <t>250*200mm热镀锌风管</t>
  </si>
  <si>
    <t>1.名称：250*200mm热镀锌风管，0.5mm厚
2.位置：详见设计图纸
3.固定方式综合考虑
4.其它：具体做法详见设计施工图，未尽事宜满足设计及现行技术、质量验收规范要求
5.风管连接:通风风管长边大于2000mm的采用角钢法兰连接,长边小于等于2000mm的可采用共板法兰或角钢法兰连接。法兰垫片的材料采用不燃材料制作。
6.风管材料:通风系统风管采用热镀锌钢板制作,板材最小厚度根据风管断面长边尺寸和系统工作压力选定,需符合《通风与空调工程施工质量验收规收规范》GB 50423-2016第4.2.3、4.2.4条及《通风与空调工程施工规范》GB50738-2011 第4.1.6条、5.1.2条要求。风管配件、钢板厚度、允许漏风量、风管间连接及加固等均应符合《通风和空调工程施工质量验收规范》GB 50423-2016中的规定。</t>
  </si>
  <si>
    <t>800*200mm热镀锌风管</t>
  </si>
  <si>
    <t>1.名称：800*200mm热镀锌风管，0.75mm厚
2.位置：详见设计图纸
3.固定方式综合考虑
4.其它：具体做法详见设计施工图，未尽事宜满足设计及现行技术、质量验收规范要求
5.风管连接:通风风管长边大于2000mm的采用角钢法兰连接,长边小于等于2000mm的可采用共板法兰或角钢法兰连接。法兰垫片的材料采用不燃材料制作。
6.风管材料:通风系统风管采用热镀锌钢板制作,板材最小厚度根据风管断面长边尺寸和系统工作压力选定,需符合《通风与空调工程施工质量验收规收规范》GB 50423-2016第4.2.3、4.2.4条及《通风与空调工程施工规范》GB50738-2011 第4.1.6条、5.1.2条要求。风管配件、钢板厚度、允许漏风量、风管间连接及加固等均应符合《通风和空调工程施工质量验收规范》GB 50423-2016中的规定。</t>
  </si>
  <si>
    <t>630*200mm热镀锌风管</t>
  </si>
  <si>
    <t>1.名称：630*200mm热镀锌风管，0.6mm厚
2.位置：详见设计图纸
3.固定方式综合考虑
4.其它：具体做法详见设计施工图，未尽事宜满足设计及现行技术、质量验收规范要求
5.风管连接:通风风管长边大于2000mm的采用角钢法兰连接,长边小于等于2000mm的可采用共板法兰或角钢法兰连接。法兰垫片的材料采用不燃材料制作。
6.风管材料:通风系统风管采用热镀锌钢板制作,板材最小厚度根据风管断面长边尺寸和系统工作压力选定,需符合《通风与空调工程施工质量验收规收规范》GB 50423-2016第4.2.3、4.2.4条及《通风与空调工程施工规范》GB50738-2011 第4.1.6条、5.1.2条要求。风管配件、钢板厚度、允许漏风量、风管间连接及加固等均应符合《通风和空调工程施工质量验收规范》GB 50423-2016中的规定。</t>
  </si>
  <si>
    <t>500*200mm热镀锌风管</t>
  </si>
  <si>
    <t>1.名称：500*200mm热镀锌风管，0.6mm厚
2.位置：详见设计图纸
3.固定方式综合考虑
4.其它：具体做法详见设计施工图，未尽事宜满足设计及现行技术、质量验收规范要求
5.风管连接:通风风管长边大于2000mm的采用角钢法兰连接,长边小于等于2000mm的可采用共板法兰或角钢法兰连接。法兰垫片的材料采用不燃材料制作。
6.风管材料:通风系统风管采用热镀锌钢板制作,板材最小厚度根据风管断面长边尺寸和系统工作压力选定,需符合《通风与空调工程施工质量验收规收规范》GB 50423-2016第4.2.3、4.2.4条及《通风与空调工程施工规范》GB50738-2011 第4.1.6条、5.1.2条要求。风管配件、钢板厚度、允许漏风量、风管间连接及加固等均应符合《通风和空调工程施工质量验收规范》GB 50423-2016中的规定。</t>
  </si>
  <si>
    <t>320*200mm热镀锌风管</t>
  </si>
  <si>
    <t>1.名称：320*200mm热镀锌风管，0.5mm厚
2.位置：详见设计图纸
3.固定方式综合考虑
4.其它：具体做法详见设计施工图，未尽事宜满足设计及现行技术、质量验收规范要求
5.风管连接:通风风管长边大于2000mm的采用角钢法兰连接,长边小于等于2000mm的可采用共板法兰或角钢法兰连接。法兰垫片的材料采用不燃材料制作。
6.风管材料:通风系统风管采用热镀锌钢板制作,板材最小厚度根据风管断面长边尺寸和系统工作压力选定,需符合《通风与空调工程施工质量验收规收规范》GB 50423-2016第4.2.3、4.2.4条及《通风与空调工程施工规范》GB50738-2011 第4.1.6条、5.1.2条要求。风管配件、钢板厚度、允许漏风量、风管间连接及加固等均应符合《通风和空调工程施工质量验收规范》GB 50423-2016中的规定。</t>
  </si>
  <si>
    <t>200*250mm风管蝶阀</t>
  </si>
  <si>
    <t>1.名称：200*250mm风管蝶阀
2.位置：详见设计图纸
3.固定方式综合考虑
4.其它：具体做法详见设计施工图，未尽事宜满足设计及现行技术、质量验收规范要求
5.风管连接:通风风管长边大于2000mm的采用角钢法兰连接,长边小于等于2000mm的可采用共板法兰或角钢法兰连接。法兰垫片的材料采用不燃材料制作。
6.风管材料:通风系统风管采用热镀锌钢板制作,板材最小厚度根据风管断面长边尺寸和系统工作压力选定,需符合《通风与空调工程施工质量验收规收规范》GB 50423-2016第4.2.3、4.2.4条及《通风与空调工程施工规范》GB50738-2011 第4.1.6条、5.1.2条要求。风管配件、钢板厚度、允许漏风量、风管间连接及加固等均应符合《通风和空调工程施工质量验收规范》GB 50423-2016中的规定。</t>
  </si>
  <si>
    <t>800*630*250三通风管</t>
  </si>
  <si>
    <t>1.名称：800*630*250三通风管
2.位置：详见设计图纸
3.固定方式综合考虑
4.其它：具体做法详见设计施工图，未尽事宜满足设计及现行技术、质量验收规范要求
5.风管连接:通风风管长边大于2000mm的采用角钢法兰连接,长边小于等于2000mm的可采用共板法兰或角钢法兰连接。法兰垫片的材料采用不燃材料制作。
6.风管材料:通风系统风管采用热镀锌钢板制作,板材最小厚度根据风管断面长边尺寸和系统工作压力选定,需符合《通风与空调工程施工质量验收规收规范》GB 50423-2016第4.2.3、4.2.4条及《通风与空调工程施工规范》GB50738-2011 第4.1.6条、5.1.2条要求。风管配件、钢板厚度、允许漏风量、风管间连接及加固等均应符合《通风和空调工程施工质量验收规范》GB 50423-2016中的规定。</t>
  </si>
  <si>
    <t>630*500*250三通风管</t>
  </si>
  <si>
    <t>1.名称：630*500*250三通风管
2.位置：详见设计图纸
3.固定方式综合考虑
4.其它：具体做法详见设计施工图，未尽事宜满足设计及现行技术、质量验收规范要求
5.风管连接:通风风管长边大于2000mm的采用角钢法兰连接,长边小于等于2000mm的可采用共板法兰或角钢法兰连接。法兰垫片的材料采用不燃材料制作。
6.风管材料:通风系统风管采用热镀锌钢板制作,板材最小厚度根据风管断面长边尺寸和系统工作压力选定,需符合《通风与空调工程施工质量验收规收规范》GB 50423-2016第4.2.3、4.2.4条及《通风与空调工程施工规范》GB50738-2011 第4.1.6条、5.1.2条要求。风管配件、钢板厚度、允许漏风量、风管间连接及加固等均应符合《通风和空调工程施工质量验收规范》GB 50423-2016中的规定。</t>
  </si>
  <si>
    <t>500*320*250三通风管</t>
  </si>
  <si>
    <t>1.名称：500*320*250三通风管
2.位置：详见设计图纸
3.固定方式综合考虑
4.其它：具体做法详见设计施工图，未尽事宜满足设计及现行技术、质量验收规范要求
5.风管连接:通风风管长边大于2000mm的采用角钢法兰连接,长边小于等于2000mm的可采用共板法兰或角钢法兰连接。法兰垫片的材料采用不燃材料制作。
6.风管材料:通风系统风管采用热镀锌钢板制作,板材最小厚度根据风管断面长边尺寸和系统工作压力选定,需符合《通风与空调工程施工质量验收规收规范》GB 50423-2016第4.2.3、4.2.4条及《通风与空调工程施工规范》GB50738-2011 第4.1.6条、5.1.2条要求。风管配件、钢板厚度、允许漏风量、风管间连接及加固等均应符合《通风和空调工程施工质量验收规范》GB 50423-2016中的规定。</t>
  </si>
  <si>
    <t>320*250直通风管</t>
  </si>
  <si>
    <t>1.名称：320*250直通风管
2.位置：详见设计图纸
3.固定方式综合考虑
4.其它：具体做法详见设计施工图，未尽事宜满足设计及现行技术、质量验收规范要求
5.风管连接:通风风管长边大于2000mm的采用角钢法兰连接,长边小于等于2000mm的可采用共板法兰或角钢法兰连接。法兰垫片的材料采用不燃材料制作。
6.风管材料:通风系统风管采用热镀锌钢板制作,板材最小厚度根据风管断面长边尺寸和系统工作压力选定,需符合《通风与空调工程施工质量验收规收规范》GB 50423-2016第4.2.3、4.2.4条及《通风与空调工程施工规范》GB50738-2011 第4.1.6条、5.1.2条要求。风管配件、钢板厚度、允许漏风量、风管间连接及加固等均应符合《通风和空调工程施工质量验收规范》GB 50423-2016中的规定。</t>
  </si>
  <si>
    <t>主要材料材质标准或技术标准要求</t>
  </si>
  <si>
    <r>
      <rPr>
        <sz val="10.5"/>
        <color theme="1"/>
        <rFont val="宋体"/>
        <charset val="134"/>
      </rPr>
      <t>序号</t>
    </r>
  </si>
  <si>
    <r>
      <rPr>
        <sz val="10.5"/>
        <color theme="1"/>
        <rFont val="宋体"/>
        <charset val="134"/>
      </rPr>
      <t>材料设备名称</t>
    </r>
  </si>
  <si>
    <r>
      <rPr>
        <sz val="10.5"/>
        <color theme="1"/>
        <rFont val="宋体"/>
        <charset val="134"/>
      </rPr>
      <t>材质标准或技术标准要求</t>
    </r>
  </si>
  <si>
    <r>
      <rPr>
        <sz val="10.5"/>
        <color theme="1"/>
        <rFont val="宋体"/>
        <charset val="134"/>
      </rPr>
      <t>备注</t>
    </r>
  </si>
  <si>
    <r>
      <rPr>
        <b/>
        <sz val="10.5"/>
        <color theme="1"/>
        <rFont val="宋体"/>
        <charset val="134"/>
      </rPr>
      <t>防水材料</t>
    </r>
  </si>
  <si>
    <r>
      <rPr>
        <sz val="10.5"/>
        <color theme="1"/>
        <rFont val="宋体"/>
        <charset val="134"/>
      </rPr>
      <t>SBS改性沥青防水卷材</t>
    </r>
  </si>
  <si>
    <r>
      <rPr>
        <sz val="10.5"/>
        <color theme="1"/>
        <rFont val="宋体"/>
        <charset val="134"/>
      </rPr>
      <t>满足《弹性体改性沥青防水卷材》（GB18242-2008）等现行国家标准的各项性能、技术标准要求；带出厂检验书、产品合格证。</t>
    </r>
  </si>
  <si>
    <r>
      <rPr>
        <sz val="10.5"/>
        <color theme="1"/>
        <rFont val="宋体"/>
        <charset val="134"/>
      </rPr>
      <t>SBS聚胎脂改性沥青耐根刺防水卷材(Ⅱ)型</t>
    </r>
  </si>
  <si>
    <r>
      <rPr>
        <sz val="10.5"/>
        <color theme="1"/>
        <rFont val="宋体"/>
        <charset val="134"/>
      </rPr>
      <t>满足《预铺防水卷材》（GB/T23457-2017）等现行国家标准的各项性能、技术标准要求；带出厂检验书、产品合格证。</t>
    </r>
  </si>
  <si>
    <r>
      <rPr>
        <sz val="10.5"/>
        <color theme="1"/>
        <rFont val="宋体"/>
        <charset val="134"/>
      </rPr>
      <t>双面自粘高分子防水卷材</t>
    </r>
  </si>
  <si>
    <r>
      <rPr>
        <sz val="10.5"/>
        <color theme="1"/>
        <rFont val="宋体"/>
        <charset val="134"/>
      </rPr>
      <t>JS（Ⅱ型）水泥聚合物防水涂料</t>
    </r>
  </si>
  <si>
    <r>
      <rPr>
        <sz val="10.5"/>
        <color theme="1"/>
        <rFont val="宋体"/>
        <charset val="134"/>
      </rPr>
      <t>满足《聚合物水泥防水涂料》（GB/T 23445-2009）等现行国家标准的各项性能、技术标准要求；带出厂检验书、产品合格证。</t>
    </r>
  </si>
  <si>
    <r>
      <rPr>
        <b/>
        <sz val="10.5"/>
        <color theme="1"/>
        <rFont val="宋体"/>
        <charset val="134"/>
      </rPr>
      <t>门、窗、栏杆</t>
    </r>
  </si>
  <si>
    <r>
      <rPr>
        <sz val="10.5"/>
        <color theme="1"/>
        <rFont val="宋体"/>
        <charset val="134"/>
      </rPr>
      <t>成品木门</t>
    </r>
  </si>
  <si>
    <r>
      <rPr>
        <sz val="10.5"/>
        <color theme="1"/>
        <rFont val="宋体"/>
        <charset val="134"/>
      </rPr>
      <t>满足《木门分类和通用技术要求》（GB/T 35379-2017）、《 木门窗用木材及人造板规范》（GB/T 34742-2017）、《木门窗》（GB/T 29498-2013）等现行国家标准的各项性能、技术标准要求；带出厂检验书、产品合格证。</t>
    </r>
  </si>
  <si>
    <r>
      <rPr>
        <sz val="10.5"/>
        <color theme="1"/>
        <rFont val="宋体"/>
        <charset val="134"/>
      </rPr>
      <t>断桥铝合金门窗</t>
    </r>
  </si>
  <si>
    <r>
      <rPr>
        <sz val="10.5"/>
        <color theme="1"/>
        <rFont val="宋体"/>
        <charset val="134"/>
      </rPr>
      <t>满足《铝合金门窗》（GB/T 8478-2008）、《建筑门窗五金件 通用要求》（GB/T 32223-2015）、《建筑门窗、幕墙用密封胶条》（GB/T 24498-2009）、《建筑幕墙、门窗通用技术条件》（GB/T 31433-2015）、《铝合金建筑型材 第6部分：隔热型材》（GB/T 5237.6-2017）等现行国家标准的各项性能、技术标准要求；带出厂检验书、产品合格证。</t>
    </r>
  </si>
  <si>
    <r>
      <rPr>
        <sz val="10.5"/>
        <color theme="1"/>
        <rFont val="宋体"/>
        <charset val="134"/>
      </rPr>
      <t>玻璃</t>
    </r>
  </si>
  <si>
    <t>满足《玻璃幕墙工程技术规范》(JGJ 102-2003)、《建筑玻璃应用技术规程》（JGJ113-2015）、《建筑安全玻璃管理规定》发改运行[2003]2116号等现行国家标准的各项性能、技术标准要求；带出厂检验书、产品合格证。</t>
  </si>
  <si>
    <r>
      <rPr>
        <sz val="10.5"/>
        <color theme="1"/>
        <rFont val="宋体"/>
        <charset val="134"/>
      </rPr>
      <t>玻璃幕墙</t>
    </r>
  </si>
  <si>
    <r>
      <rPr>
        <sz val="10.5"/>
        <color theme="1"/>
        <rFont val="宋体"/>
        <charset val="134"/>
      </rPr>
      <t>满足《玻璃幕墙光热性能》（GB/T 18091-2015）、《建筑幕墙、门窗通用技术条件》（GB/T 31433-2015）等现行国家标准的各项性能、技术标准要求；带出厂检验书、产品合格证。</t>
    </r>
  </si>
  <si>
    <r>
      <rPr>
        <b/>
        <sz val="10.5"/>
        <color theme="1"/>
        <rFont val="宋体"/>
        <charset val="134"/>
      </rPr>
      <t>墙、地面材料</t>
    </r>
  </si>
  <si>
    <r>
      <rPr>
        <sz val="10.5"/>
        <color theme="1"/>
        <rFont val="宋体"/>
        <charset val="134"/>
      </rPr>
      <t>地砖</t>
    </r>
  </si>
  <si>
    <r>
      <rPr>
        <sz val="10.5"/>
        <color theme="1"/>
        <rFont val="宋体"/>
        <charset val="134"/>
      </rPr>
      <t>满足《陶瓷砖》（GB 4100-2015）、《防滑陶瓷砖》（GB/T 35153-2017）等现行国家标准的各项性能、技术标准要求；带出厂检验书、产品合格证。</t>
    </r>
  </si>
  <si>
    <r>
      <rPr>
        <sz val="10.5"/>
        <color theme="1"/>
        <rFont val="宋体"/>
        <charset val="134"/>
      </rPr>
      <t>墙面砖</t>
    </r>
  </si>
  <si>
    <r>
      <rPr>
        <sz val="10.5"/>
        <color theme="1"/>
        <rFont val="宋体"/>
        <charset val="134"/>
      </rPr>
      <t>防静电地板</t>
    </r>
  </si>
  <si>
    <r>
      <rPr>
        <sz val="10.5"/>
        <color theme="1"/>
        <rFont val="宋体"/>
        <charset val="134"/>
      </rPr>
      <t>满足《防静电活动地板通用规范》（GB/T 36340-2018）等现行国家标准的各项性能、技术标准要求；带出厂检验书、产品合格证。</t>
    </r>
  </si>
  <si>
    <r>
      <rPr>
        <sz val="10.5"/>
        <color theme="1"/>
        <rFont val="宋体"/>
        <charset val="134"/>
      </rPr>
      <t>乳胶漆</t>
    </r>
  </si>
  <si>
    <r>
      <rPr>
        <sz val="10.5"/>
        <color theme="1"/>
        <rFont val="宋体"/>
        <charset val="134"/>
      </rPr>
      <t>满足GB/T9756—2018《合成树脂乳液内墙涂料》等现行国家标准的各项性能、技术标准要求；带出厂检验书、产品合格证。</t>
    </r>
  </si>
  <si>
    <r>
      <rPr>
        <sz val="10.5"/>
        <color theme="1"/>
        <rFont val="宋体"/>
        <charset val="134"/>
      </rPr>
      <t>无机涂料</t>
    </r>
  </si>
  <si>
    <r>
      <rPr>
        <sz val="10.5"/>
        <color theme="1"/>
        <rFont val="宋体"/>
        <charset val="134"/>
      </rPr>
      <t>满足《合成树脂乳液内墙涂料》（GB/T 9756-2018）、《合成树脂乳液外墙涂料》（GB/T 9755-2014）、《溶剂型外墙涂料》（GB/T 9757-2001）等现行国家标准的各项性能、技术标准要求；带出厂检验书、产品合格证。</t>
    </r>
  </si>
  <si>
    <r>
      <rPr>
        <sz val="10.5"/>
        <color theme="1"/>
        <rFont val="宋体"/>
        <charset val="134"/>
      </rPr>
      <t>铝板</t>
    </r>
  </si>
  <si>
    <r>
      <rPr>
        <sz val="10.5"/>
        <color theme="1"/>
        <rFont val="宋体"/>
        <charset val="134"/>
      </rPr>
      <t>满足《建筑装饰用铝板》（GB/T 23443-2009）等现行国家标准的各项性能、技术标准要求；带出厂检验书、产品合格证。</t>
    </r>
  </si>
  <si>
    <r>
      <rPr>
        <sz val="10.5"/>
        <color theme="1"/>
        <rFont val="宋体"/>
        <charset val="134"/>
      </rPr>
      <t xml:space="preserve"> </t>
    </r>
    <r>
      <rPr>
        <sz val="10.5"/>
        <color theme="1"/>
        <rFont val="宋体"/>
        <charset val="134"/>
      </rPr>
      <t>纤维水泥外墙装饰板</t>
    </r>
  </si>
  <si>
    <r>
      <rPr>
        <sz val="10.5"/>
        <color theme="1"/>
        <rFont val="宋体"/>
        <charset val="134"/>
      </rPr>
      <t>满足《纤维增强水泥外墙装饰挂板》（JC T 2085-2011）等现行国家标准的各项性能、技术标准要求；带出厂检验书、产品合格证。</t>
    </r>
  </si>
  <si>
    <r>
      <rPr>
        <b/>
        <sz val="10.5"/>
        <color theme="1"/>
        <rFont val="宋体"/>
        <charset val="134"/>
      </rPr>
      <t>吊顶装饰材料</t>
    </r>
  </si>
  <si>
    <r>
      <rPr>
        <sz val="10.5"/>
        <color theme="1"/>
        <rFont val="宋体"/>
        <charset val="134"/>
      </rPr>
      <t>纸面石膏板</t>
    </r>
  </si>
  <si>
    <r>
      <rPr>
        <sz val="10.5"/>
        <color theme="1"/>
        <rFont val="宋体"/>
        <charset val="134"/>
      </rPr>
      <t>满足《纸面石膏板》（GB/T 9775-2008）等现行国家标准的各项性能、技术标准要求，满足消防的耐火极限要求</t>
    </r>
  </si>
  <si>
    <r>
      <rPr>
        <sz val="10.5"/>
        <color theme="1"/>
        <rFont val="宋体"/>
        <charset val="134"/>
      </rPr>
      <t>铝扣板</t>
    </r>
  </si>
  <si>
    <r>
      <rPr>
        <sz val="10.5"/>
        <color theme="1"/>
        <rFont val="宋体"/>
        <charset val="134"/>
      </rPr>
      <t>满足《建筑装饰用铝单板》（GB/T 23443-2009）等现行国家标准的各项性能、技术标准要求；带出厂检验书、产品合格证。</t>
    </r>
  </si>
  <si>
    <t>主要材料最低品质标准要求表</t>
  </si>
  <si>
    <r>
      <rPr>
        <sz val="10.5"/>
        <color theme="1"/>
        <rFont val="宋体"/>
        <charset val="134"/>
      </rPr>
      <t>最低品质标准要求</t>
    </r>
  </si>
  <si>
    <r>
      <rPr>
        <b/>
        <sz val="10.5"/>
        <color theme="1"/>
        <rFont val="宋体"/>
        <charset val="134"/>
      </rPr>
      <t>门、窗、玻璃</t>
    </r>
  </si>
  <si>
    <r>
      <rPr>
        <sz val="10.5"/>
        <color theme="1"/>
        <rFont val="宋体"/>
        <charset val="134"/>
      </rPr>
      <t>不低于美心、TATA、王力品牌品质要求</t>
    </r>
  </si>
  <si>
    <r>
      <rPr>
        <sz val="10.5"/>
        <color theme="1"/>
        <rFont val="宋体"/>
        <charset val="134"/>
      </rPr>
      <t>不低于圣保罗、坚美门窗、中旺铝业的品牌品质要求</t>
    </r>
  </si>
  <si>
    <r>
      <rPr>
        <sz val="10.5"/>
        <color theme="1"/>
        <rFont val="宋体"/>
        <charset val="134"/>
      </rPr>
      <t>不低于台玻、南玻、耀华的品牌品质要求</t>
    </r>
  </si>
  <si>
    <r>
      <rPr>
        <sz val="10.5"/>
        <color theme="1"/>
        <rFont val="宋体"/>
        <charset val="134"/>
      </rPr>
      <t>不低于东鹏、冠珠、新中源的品牌品质要求</t>
    </r>
  </si>
  <si>
    <r>
      <rPr>
        <sz val="10.5"/>
        <color theme="1"/>
        <rFont val="宋体"/>
        <charset val="134"/>
      </rPr>
      <t>墙砖</t>
    </r>
  </si>
  <si>
    <r>
      <rPr>
        <sz val="10.5"/>
        <color theme="1"/>
        <rFont val="宋体"/>
        <charset val="134"/>
      </rPr>
      <t>不低于立邦、多乐士、三棵树的品牌品质要求</t>
    </r>
  </si>
  <si>
    <r>
      <rPr>
        <b/>
        <sz val="10.5"/>
        <color theme="1"/>
        <rFont val="宋体"/>
        <charset val="134"/>
      </rPr>
      <t>吊顶、天棚装饰材料</t>
    </r>
  </si>
  <si>
    <r>
      <rPr>
        <sz val="10.5"/>
        <color theme="1"/>
        <rFont val="宋体"/>
        <charset val="134"/>
      </rPr>
      <t>不低于龙牌、可耐福、杰科、泰山的品牌品质要求</t>
    </r>
  </si>
  <si>
    <r>
      <rPr>
        <sz val="10.5"/>
        <color theme="1"/>
        <rFont val="宋体"/>
        <charset val="134"/>
      </rPr>
      <t>不低于奥普、友邦、顶上、品格、楚楚的品牌品质要求</t>
    </r>
  </si>
  <si>
    <r>
      <rPr>
        <b/>
        <sz val="10.5"/>
        <color theme="1"/>
        <rFont val="宋体"/>
        <charset val="134"/>
      </rPr>
      <t>电气设备及材料</t>
    </r>
  </si>
  <si>
    <r>
      <rPr>
        <sz val="10.5"/>
        <color theme="1"/>
        <rFont val="宋体"/>
        <charset val="134"/>
      </rPr>
      <t>开关插座</t>
    </r>
  </si>
  <si>
    <r>
      <rPr>
        <sz val="10.5"/>
        <color theme="1"/>
        <rFont val="宋体"/>
        <charset val="134"/>
      </rPr>
      <t>不低于西门子、飞雕、正泰、德力西的品牌品质要求</t>
    </r>
  </si>
  <si>
    <r>
      <rPr>
        <sz val="10.5"/>
        <color theme="1"/>
        <rFont val="宋体"/>
        <charset val="134"/>
      </rPr>
      <t>电线电缆</t>
    </r>
  </si>
  <si>
    <r>
      <rPr>
        <sz val="10.5"/>
        <color theme="1"/>
        <rFont val="宋体"/>
        <charset val="134"/>
      </rPr>
      <t>不低于塔牌电缆、熊猫电缆、鸿鑫国泰的品牌品质要求</t>
    </r>
  </si>
  <si>
    <r>
      <rPr>
        <sz val="10.5"/>
        <color theme="1"/>
        <rFont val="宋体"/>
        <charset val="134"/>
      </rPr>
      <t>灯具</t>
    </r>
  </si>
  <si>
    <r>
      <rPr>
        <sz val="10.5"/>
        <color theme="1"/>
        <rFont val="宋体"/>
        <charset val="134"/>
      </rPr>
      <t>不低于三雄极光、欧普、德力西的品牌品质要求</t>
    </r>
  </si>
  <si>
    <r>
      <rPr>
        <sz val="10.5"/>
        <color theme="1"/>
        <rFont val="宋体"/>
        <charset val="134"/>
      </rPr>
      <t>LED光源</t>
    </r>
  </si>
  <si>
    <r>
      <rPr>
        <sz val="10.5"/>
        <color theme="1"/>
        <rFont val="宋体"/>
        <charset val="134"/>
      </rPr>
      <t>不低于欧普 飞利浦 雷士的品牌品质要求</t>
    </r>
  </si>
  <si>
    <r>
      <rPr>
        <sz val="10.5"/>
        <color theme="1"/>
        <rFont val="宋体"/>
        <charset val="134"/>
      </rPr>
      <t>高低压开关柜、配电箱</t>
    </r>
  </si>
  <si>
    <r>
      <rPr>
        <sz val="10.5"/>
        <color theme="1"/>
        <rFont val="宋体"/>
        <charset val="134"/>
      </rPr>
      <t>元器件</t>
    </r>
  </si>
  <si>
    <r>
      <rPr>
        <b/>
        <sz val="10.5"/>
        <color theme="1"/>
        <rFont val="宋体"/>
        <charset val="134"/>
      </rPr>
      <t>洁具</t>
    </r>
  </si>
  <si>
    <t>洁具、卫具（甲供）</t>
  </si>
  <si>
    <r>
      <rPr>
        <sz val="10.5"/>
        <color theme="1"/>
        <rFont val="宋体"/>
        <charset val="134"/>
      </rPr>
      <t>不低于法恩莎、箭牌、帝王的品牌品质要求</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</si>
</sst>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9">
    <font>
      <sz val="11"/>
      <color theme="1"/>
      <name val="宋体"/>
      <charset val="134"/>
      <scheme val="minor"/>
    </font>
    <font>
      <b/>
      <sz val="12"/>
      <color theme="1"/>
      <name val="宋体"/>
      <charset val="134"/>
      <scheme val="minor"/>
    </font>
    <font>
      <sz val="10.5"/>
      <color theme="1"/>
      <name val="宋体"/>
      <charset val="134"/>
    </font>
    <font>
      <b/>
      <sz val="10.5"/>
      <color theme="1"/>
      <name val="宋体"/>
      <charset val="134"/>
    </font>
    <font>
      <b/>
      <sz val="11"/>
      <color theme="1"/>
      <name val="宋体"/>
      <charset val="134"/>
      <scheme val="minor"/>
    </font>
    <font>
      <sz val="12"/>
      <color indexed="8"/>
      <name val="宋体"/>
      <charset val="134"/>
    </font>
    <font>
      <sz val="10"/>
      <color indexed="8"/>
      <name val="宋体"/>
      <charset val="134"/>
    </font>
    <font>
      <b/>
      <sz val="20"/>
      <color indexed="0"/>
      <name val="宋体"/>
      <charset val="134"/>
    </font>
    <font>
      <b/>
      <sz val="10"/>
      <color indexed="0"/>
      <name val="宋体"/>
      <charset val="134"/>
    </font>
    <font>
      <b/>
      <sz val="10"/>
      <color indexed="8"/>
      <name val="宋体"/>
      <charset val="134"/>
    </font>
    <font>
      <sz val="10"/>
      <color indexed="0"/>
      <name val="宋体"/>
      <charset val="134"/>
    </font>
    <font>
      <sz val="10"/>
      <name val="宋体"/>
      <charset val="134"/>
      <scheme val="minor"/>
    </font>
    <font>
      <sz val="10"/>
      <color theme="1"/>
      <name val="宋体"/>
      <charset val="134"/>
      <scheme val="minor"/>
    </font>
    <font>
      <b/>
      <sz val="10"/>
      <color indexed="8"/>
      <name val="宋体"/>
      <charset val="134"/>
      <scheme val="minor"/>
    </font>
    <font>
      <b/>
      <sz val="12"/>
      <color indexed="8"/>
      <name val="宋体"/>
      <charset val="134"/>
    </font>
    <font>
      <sz val="12"/>
      <name val="宋体"/>
      <charset val="134"/>
    </font>
    <font>
      <b/>
      <sz val="10"/>
      <color theme="1"/>
      <name val="宋体"/>
      <charset val="134"/>
      <scheme val="minor"/>
    </font>
    <font>
      <b/>
      <sz val="10"/>
      <name val="宋体"/>
      <charset val="134"/>
      <scheme val="minor"/>
    </font>
    <font>
      <sz val="10"/>
      <name val="宋体"/>
      <charset val="134"/>
    </font>
    <font>
      <b/>
      <sz val="2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0" fillId="2" borderId="0" applyNumberFormat="0" applyBorder="0" applyAlignment="0" applyProtection="0">
      <alignment vertical="center"/>
    </xf>
    <xf numFmtId="0" fontId="21"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4" borderId="0" applyNumberFormat="0" applyBorder="0" applyAlignment="0" applyProtection="0">
      <alignment vertical="center"/>
    </xf>
    <xf numFmtId="0" fontId="22" fillId="5" borderId="0" applyNumberFormat="0" applyBorder="0" applyAlignment="0" applyProtection="0">
      <alignment vertical="center"/>
    </xf>
    <xf numFmtId="43" fontId="0" fillId="0" borderId="0" applyFont="0" applyFill="0" applyBorder="0" applyAlignment="0" applyProtection="0">
      <alignment vertical="center"/>
    </xf>
    <xf numFmtId="0" fontId="23" fillId="6"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7" borderId="5" applyNumberFormat="0" applyFont="0" applyAlignment="0" applyProtection="0">
      <alignment vertical="center"/>
    </xf>
    <xf numFmtId="0" fontId="23" fillId="8"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6" applyNumberFormat="0" applyFill="0" applyAlignment="0" applyProtection="0">
      <alignment vertical="center"/>
    </xf>
    <xf numFmtId="0" fontId="31" fillId="0" borderId="6" applyNumberFormat="0" applyFill="0" applyAlignment="0" applyProtection="0">
      <alignment vertical="center"/>
    </xf>
    <xf numFmtId="0" fontId="23" fillId="9" borderId="0" applyNumberFormat="0" applyBorder="0" applyAlignment="0" applyProtection="0">
      <alignment vertical="center"/>
    </xf>
    <xf numFmtId="0" fontId="26" fillId="0" borderId="7" applyNumberFormat="0" applyFill="0" applyAlignment="0" applyProtection="0">
      <alignment vertical="center"/>
    </xf>
    <xf numFmtId="0" fontId="23" fillId="10" borderId="0" applyNumberFormat="0" applyBorder="0" applyAlignment="0" applyProtection="0">
      <alignment vertical="center"/>
    </xf>
    <xf numFmtId="0" fontId="32" fillId="11" borderId="8" applyNumberFormat="0" applyAlignment="0" applyProtection="0">
      <alignment vertical="center"/>
    </xf>
    <xf numFmtId="0" fontId="33" fillId="11" borderId="4" applyNumberFormat="0" applyAlignment="0" applyProtection="0">
      <alignment vertical="center"/>
    </xf>
    <xf numFmtId="0" fontId="34" fillId="12" borderId="9" applyNumberFormat="0" applyAlignment="0" applyProtection="0">
      <alignment vertical="center"/>
    </xf>
    <xf numFmtId="0" fontId="20" fillId="13" borderId="0" applyNumberFormat="0" applyBorder="0" applyAlignment="0" applyProtection="0">
      <alignment vertical="center"/>
    </xf>
    <xf numFmtId="0" fontId="23" fillId="14" borderId="0" applyNumberFormat="0" applyBorder="0" applyAlignment="0" applyProtection="0">
      <alignment vertical="center"/>
    </xf>
    <xf numFmtId="0" fontId="35" fillId="0" borderId="10" applyNumberFormat="0" applyFill="0" applyAlignment="0" applyProtection="0">
      <alignment vertical="center"/>
    </xf>
    <xf numFmtId="0" fontId="36" fillId="0" borderId="11" applyNumberFormat="0" applyFill="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20" fillId="17" borderId="0" applyNumberFormat="0" applyBorder="0" applyAlignment="0" applyProtection="0">
      <alignment vertical="center"/>
    </xf>
    <xf numFmtId="0" fontId="23"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3" fillId="27" borderId="0" applyNumberFormat="0" applyBorder="0" applyAlignment="0" applyProtection="0">
      <alignment vertical="center"/>
    </xf>
    <xf numFmtId="0" fontId="20"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0" fillId="31" borderId="0" applyNumberFormat="0" applyBorder="0" applyAlignment="0" applyProtection="0">
      <alignment vertical="center"/>
    </xf>
    <xf numFmtId="0" fontId="23" fillId="32" borderId="0" applyNumberFormat="0" applyBorder="0" applyAlignment="0" applyProtection="0">
      <alignment vertical="center"/>
    </xf>
  </cellStyleXfs>
  <cellXfs count="59">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2" xfId="0" applyFont="1" applyBorder="1" applyAlignment="1">
      <alignment horizontal="justify"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4" fillId="0" borderId="0" xfId="0" applyFont="1" applyAlignment="1">
      <alignment horizontal="center" vertical="center"/>
    </xf>
    <xf numFmtId="0" fontId="3" fillId="0" borderId="2" xfId="0" applyFont="1" applyBorder="1" applyAlignment="1">
      <alignment horizontal="left" vertical="center" wrapText="1"/>
    </xf>
    <xf numFmtId="0" fontId="5" fillId="0" borderId="0" xfId="0" applyFont="1" applyFill="1" applyBorder="1" applyAlignment="1"/>
    <xf numFmtId="0" fontId="5" fillId="0" borderId="0" xfId="0" applyFont="1" applyFill="1" applyBorder="1" applyAlignment="1">
      <alignment horizontal="left"/>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8" fillId="0" borderId="3" xfId="0" applyFont="1" applyFill="1" applyBorder="1" applyAlignment="1">
      <alignment horizontal="left" vertical="center"/>
    </xf>
    <xf numFmtId="0" fontId="10" fillId="0" borderId="3" xfId="0" applyFont="1" applyFill="1" applyBorder="1" applyAlignment="1">
      <alignment horizontal="center" vertical="center" wrapText="1"/>
    </xf>
    <xf numFmtId="0" fontId="10" fillId="0" borderId="3"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5" fillId="0" borderId="3" xfId="0" applyFont="1" applyFill="1" applyBorder="1" applyAlignment="1">
      <alignment horizontal="center" vertical="center"/>
    </xf>
    <xf numFmtId="0" fontId="11" fillId="0" borderId="3" xfId="0" applyFont="1" applyFill="1" applyBorder="1" applyAlignment="1">
      <alignment horizontal="left" vertical="center" wrapText="1"/>
    </xf>
    <xf numFmtId="0" fontId="12" fillId="0" borderId="3" xfId="0" applyFont="1" applyFill="1" applyBorder="1" applyAlignment="1">
      <alignment horizontal="center" vertical="center" wrapText="1"/>
    </xf>
    <xf numFmtId="0" fontId="12" fillId="0" borderId="3" xfId="0" applyFont="1" applyFill="1" applyBorder="1" applyAlignment="1">
      <alignment horizontal="center" vertical="center"/>
    </xf>
    <xf numFmtId="0" fontId="13" fillId="0" borderId="3" xfId="0" applyFont="1" applyFill="1" applyBorder="1" applyAlignment="1">
      <alignment horizontal="center" vertical="center"/>
    </xf>
    <xf numFmtId="0" fontId="9" fillId="0" borderId="3" xfId="0" applyFont="1" applyFill="1" applyBorder="1" applyAlignment="1">
      <alignment horizontal="center" vertical="center"/>
    </xf>
    <xf numFmtId="9" fontId="6" fillId="0" borderId="3" xfId="0" applyNumberFormat="1" applyFont="1" applyFill="1" applyBorder="1" applyAlignment="1">
      <alignment horizontal="center" vertical="center"/>
    </xf>
    <xf numFmtId="0" fontId="8" fillId="0" borderId="3" xfId="0" applyFont="1" applyFill="1" applyBorder="1" applyAlignment="1">
      <alignment vertical="center" wrapText="1"/>
    </xf>
    <xf numFmtId="0" fontId="6" fillId="0" borderId="3" xfId="0" applyFont="1" applyFill="1" applyBorder="1" applyAlignment="1">
      <alignment horizontal="center" vertical="center"/>
    </xf>
    <xf numFmtId="0" fontId="6" fillId="0" borderId="3" xfId="0" applyFont="1" applyFill="1" applyBorder="1" applyAlignment="1">
      <alignment horizontal="right" vertical="center"/>
    </xf>
    <xf numFmtId="0" fontId="14" fillId="0" borderId="0" xfId="0" applyFont="1" applyFill="1" applyBorder="1" applyAlignment="1"/>
    <xf numFmtId="0" fontId="15" fillId="0" borderId="0" xfId="0" applyFont="1" applyFill="1" applyBorder="1" applyAlignment="1"/>
    <xf numFmtId="0" fontId="7" fillId="0" borderId="0" xfId="0" applyFont="1" applyFill="1" applyAlignment="1">
      <alignment horizontal="center" vertical="center" wrapText="1"/>
    </xf>
    <xf numFmtId="0" fontId="16" fillId="0" borderId="3" xfId="0" applyFont="1" applyFill="1" applyBorder="1" applyAlignment="1">
      <alignment horizontal="left" vertical="center"/>
    </xf>
    <xf numFmtId="0" fontId="16" fillId="0" borderId="3" xfId="0" applyFont="1" applyFill="1" applyBorder="1" applyAlignment="1">
      <alignment horizontal="center" vertical="center" wrapText="1"/>
    </xf>
    <xf numFmtId="0" fontId="17" fillId="0" borderId="3" xfId="0" applyFont="1" applyFill="1" applyBorder="1" applyAlignment="1">
      <alignment horizontal="left" vertical="center" wrapText="1"/>
    </xf>
    <xf numFmtId="0" fontId="16" fillId="0" borderId="3" xfId="0" applyFont="1" applyFill="1" applyBorder="1" applyAlignment="1">
      <alignment horizontal="center" vertical="center"/>
    </xf>
    <xf numFmtId="0" fontId="11" fillId="0" borderId="3" xfId="0" applyFont="1" applyFill="1" applyBorder="1" applyAlignment="1">
      <alignment horizontal="center" vertical="center" wrapText="1"/>
    </xf>
    <xf numFmtId="0" fontId="11" fillId="0" borderId="3" xfId="0" applyFont="1" applyFill="1" applyBorder="1" applyAlignment="1">
      <alignment horizontal="center" vertical="center"/>
    </xf>
    <xf numFmtId="0" fontId="18" fillId="0" borderId="3" xfId="0" applyFont="1" applyFill="1" applyBorder="1" applyAlignment="1">
      <alignment horizontal="center" vertical="center" wrapText="1"/>
    </xf>
    <xf numFmtId="0" fontId="18" fillId="0" borderId="3" xfId="0" applyFont="1" applyFill="1" applyBorder="1" applyAlignment="1">
      <alignment horizontal="center" vertical="center"/>
    </xf>
    <xf numFmtId="0" fontId="18" fillId="0" borderId="3" xfId="0" applyFont="1" applyFill="1" applyBorder="1" applyAlignment="1">
      <alignment horizontal="left" vertical="center" wrapText="1"/>
    </xf>
    <xf numFmtId="0" fontId="9" fillId="0" borderId="3" xfId="0" applyFont="1" applyFill="1" applyBorder="1" applyAlignment="1">
      <alignment horizontal="right" vertical="center" wrapText="1"/>
    </xf>
    <xf numFmtId="0" fontId="6" fillId="0" borderId="3" xfId="0" applyFont="1" applyFill="1" applyBorder="1" applyAlignment="1">
      <alignment horizontal="right" vertical="center" wrapText="1"/>
    </xf>
    <xf numFmtId="0" fontId="18" fillId="0" borderId="3" xfId="0" applyFont="1" applyFill="1" applyBorder="1" applyAlignment="1">
      <alignment horizontal="right" vertical="center" wrapText="1"/>
    </xf>
    <xf numFmtId="0" fontId="5" fillId="0" borderId="0" xfId="0" applyFont="1" applyFill="1" applyBorder="1" applyAlignment="1">
      <alignment horizontal="center" vertical="center"/>
    </xf>
    <xf numFmtId="176" fontId="5" fillId="0" borderId="0" xfId="0" applyNumberFormat="1" applyFont="1" applyFill="1" applyBorder="1" applyAlignment="1">
      <alignment horizontal="center" vertical="center"/>
    </xf>
    <xf numFmtId="0" fontId="19" fillId="0" borderId="3" xfId="0" applyFont="1" applyFill="1" applyBorder="1" applyAlignment="1">
      <alignment horizontal="center" vertical="center" wrapText="1"/>
    </xf>
    <xf numFmtId="0" fontId="19" fillId="0" borderId="3" xfId="0" applyFont="1" applyFill="1" applyBorder="1" applyAlignment="1">
      <alignment horizontal="center" vertical="center"/>
    </xf>
    <xf numFmtId="176" fontId="19" fillId="0" borderId="3" xfId="0" applyNumberFormat="1" applyFont="1" applyFill="1" applyBorder="1" applyAlignment="1">
      <alignment horizontal="center" vertical="center"/>
    </xf>
    <xf numFmtId="0" fontId="14" fillId="0" borderId="3" xfId="0" applyFont="1" applyFill="1" applyBorder="1" applyAlignment="1">
      <alignment horizontal="center" vertical="center"/>
    </xf>
    <xf numFmtId="176" fontId="14" fillId="0" borderId="3" xfId="0" applyNumberFormat="1" applyFont="1" applyFill="1" applyBorder="1" applyAlignment="1">
      <alignment horizontal="center" vertical="center" wrapText="1"/>
    </xf>
    <xf numFmtId="0" fontId="14" fillId="0" borderId="0" xfId="0" applyFont="1" applyFill="1" applyBorder="1" applyAlignment="1">
      <alignment horizontal="center" vertical="center"/>
    </xf>
    <xf numFmtId="176" fontId="5" fillId="0" borderId="3" xfId="0" applyNumberFormat="1" applyFont="1" applyFill="1" applyBorder="1" applyAlignment="1">
      <alignment horizontal="center" vertical="center"/>
    </xf>
    <xf numFmtId="176" fontId="14" fillId="0" borderId="3" xfId="0" applyNumberFormat="1" applyFont="1" applyFill="1" applyBorder="1" applyAlignment="1">
      <alignment horizontal="center" vertical="center"/>
    </xf>
    <xf numFmtId="0" fontId="6" fillId="0" borderId="3" xfId="0" applyFont="1" applyFill="1" applyBorder="1" applyAlignment="1">
      <alignment horizontal="left" vertical="top" wrapText="1"/>
    </xf>
    <xf numFmtId="0" fontId="6" fillId="0" borderId="3" xfId="0" applyFont="1" applyFill="1" applyBorder="1" applyAlignment="1">
      <alignment horizontal="left" vertical="top"/>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8" Type="http://www.wps.cn/officeDocument/2020/cellImage" Target="cellimages.xml"/><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D5" sqref="D5"/>
    </sheetView>
  </sheetViews>
  <sheetFormatPr defaultColWidth="10" defaultRowHeight="14.25" outlineLevelRow="5" outlineLevelCol="5"/>
  <cols>
    <col min="1" max="1" width="16.25" style="47" customWidth="1"/>
    <col min="2" max="2" width="27.875" style="47" customWidth="1"/>
    <col min="3" max="3" width="27.125" style="48" customWidth="1"/>
    <col min="4" max="4" width="29.25" style="48" customWidth="1"/>
    <col min="5" max="5" width="21.25" style="47" customWidth="1"/>
    <col min="6" max="6" width="10.275" style="47"/>
    <col min="7" max="16384" width="10" style="9"/>
  </cols>
  <sheetData>
    <row r="1" ht="76" customHeight="1" spans="1:5">
      <c r="A1" s="49" t="s">
        <v>0</v>
      </c>
      <c r="B1" s="50"/>
      <c r="C1" s="51"/>
      <c r="D1" s="51"/>
      <c r="E1" s="50"/>
    </row>
    <row r="2" s="32" customFormat="1" ht="47" customHeight="1" spans="1:6">
      <c r="A2" s="52" t="s">
        <v>1</v>
      </c>
      <c r="B2" s="52" t="s">
        <v>2</v>
      </c>
      <c r="C2" s="53" t="s">
        <v>3</v>
      </c>
      <c r="D2" s="53" t="s">
        <v>4</v>
      </c>
      <c r="E2" s="52" t="s">
        <v>5</v>
      </c>
      <c r="F2" s="54"/>
    </row>
    <row r="3" ht="47" customHeight="1" spans="1:5">
      <c r="A3" s="22">
        <v>1</v>
      </c>
      <c r="B3" s="22" t="s">
        <v>6</v>
      </c>
      <c r="C3" s="55">
        <f>卫生间装饰!G62</f>
        <v>1129273.8</v>
      </c>
      <c r="D3" s="55"/>
      <c r="E3" s="22"/>
    </row>
    <row r="4" ht="47" customHeight="1" spans="1:5">
      <c r="A4" s="22">
        <v>2</v>
      </c>
      <c r="B4" s="22" t="s">
        <v>7</v>
      </c>
      <c r="C4" s="55">
        <f>卫生间安装!G79</f>
        <v>186041.48</v>
      </c>
      <c r="D4" s="55"/>
      <c r="E4" s="22"/>
    </row>
    <row r="5" s="32" customFormat="1" ht="47" customHeight="1" spans="1:6">
      <c r="A5" s="22">
        <v>3</v>
      </c>
      <c r="B5" s="52" t="s">
        <v>8</v>
      </c>
      <c r="C5" s="56">
        <f>SUM(C3:C4)</f>
        <v>1315315.28</v>
      </c>
      <c r="D5" s="56"/>
      <c r="E5" s="52"/>
      <c r="F5" s="54"/>
    </row>
    <row r="6" s="9" customFormat="1" ht="126" customHeight="1" spans="1:6">
      <c r="A6" s="57" t="s">
        <v>9</v>
      </c>
      <c r="B6" s="58"/>
      <c r="C6" s="58"/>
      <c r="D6" s="58"/>
      <c r="E6" s="58"/>
      <c r="F6" s="47"/>
    </row>
  </sheetData>
  <mergeCells count="2">
    <mergeCell ref="A1:E1"/>
    <mergeCell ref="A6:E6"/>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7"/>
  <sheetViews>
    <sheetView tabSelected="1" zoomScale="85" zoomScaleNormal="85" topLeftCell="A59" workbookViewId="0">
      <selection activeCell="C60" sqref="C60"/>
    </sheetView>
  </sheetViews>
  <sheetFormatPr defaultColWidth="9" defaultRowHeight="14.25"/>
  <cols>
    <col min="1" max="1" width="7" style="9"/>
    <col min="2" max="2" width="20.875" style="9" customWidth="1"/>
    <col min="3" max="3" width="50.5833333333333" style="9" customWidth="1"/>
    <col min="4" max="4" width="6.63333333333333" style="9" customWidth="1"/>
    <col min="5" max="5" width="8.63333333333333" style="9" customWidth="1"/>
    <col min="6" max="6" width="10.6333333333333" style="11" customWidth="1"/>
    <col min="7" max="7" width="12.775" style="11" customWidth="1"/>
    <col min="8" max="8" width="10.6333333333333" style="11" customWidth="1"/>
    <col min="9" max="9" width="12.75" style="11" customWidth="1"/>
    <col min="10" max="10" width="12.3833333333333" style="9" customWidth="1"/>
    <col min="11" max="11" width="10.3833333333333" style="9"/>
    <col min="12" max="16384" width="9" style="9"/>
  </cols>
  <sheetData>
    <row r="1" s="9" customFormat="1" spans="1:10">
      <c r="A1" s="34" t="s">
        <v>10</v>
      </c>
      <c r="B1" s="34"/>
      <c r="C1" s="34"/>
      <c r="D1" s="34"/>
      <c r="E1" s="34"/>
      <c r="F1" s="34"/>
      <c r="G1" s="34"/>
      <c r="H1" s="34"/>
      <c r="I1" s="34"/>
      <c r="J1" s="34"/>
    </row>
    <row r="2" s="9" customFormat="1" ht="22" customHeight="1" spans="1:10">
      <c r="A2" s="34"/>
      <c r="B2" s="34"/>
      <c r="C2" s="34"/>
      <c r="D2" s="34"/>
      <c r="E2" s="34"/>
      <c r="F2" s="34"/>
      <c r="G2" s="34"/>
      <c r="H2" s="34"/>
      <c r="I2" s="34"/>
      <c r="J2" s="34"/>
    </row>
    <row r="3" s="9" customFormat="1" ht="36" spans="1:10">
      <c r="A3" s="18" t="s">
        <v>1</v>
      </c>
      <c r="B3" s="14" t="s">
        <v>2</v>
      </c>
      <c r="C3" s="14" t="s">
        <v>11</v>
      </c>
      <c r="D3" s="14" t="s">
        <v>12</v>
      </c>
      <c r="E3" s="14" t="s">
        <v>13</v>
      </c>
      <c r="F3" s="16" t="s">
        <v>14</v>
      </c>
      <c r="G3" s="16" t="s">
        <v>15</v>
      </c>
      <c r="H3" s="16" t="s">
        <v>16</v>
      </c>
      <c r="I3" s="16" t="s">
        <v>17</v>
      </c>
      <c r="J3" s="27" t="s">
        <v>5</v>
      </c>
    </row>
    <row r="4" s="32" customFormat="1" ht="19" customHeight="1" spans="1:10">
      <c r="A4" s="35" t="s">
        <v>18</v>
      </c>
      <c r="B4" s="36"/>
      <c r="C4" s="37"/>
      <c r="D4" s="38"/>
      <c r="E4" s="38"/>
      <c r="F4" s="38"/>
      <c r="G4" s="16"/>
      <c r="H4" s="27"/>
      <c r="I4" s="16"/>
      <c r="J4" s="44"/>
    </row>
    <row r="5" s="9" customFormat="1" ht="57" customHeight="1" spans="1:10">
      <c r="A5" s="18">
        <v>1</v>
      </c>
      <c r="B5" s="24" t="s">
        <v>19</v>
      </c>
      <c r="C5" s="23" t="s">
        <v>20</v>
      </c>
      <c r="D5" s="25" t="s">
        <v>21</v>
      </c>
      <c r="E5" s="25">
        <v>656</v>
      </c>
      <c r="F5" s="25">
        <v>22</v>
      </c>
      <c r="G5" s="20">
        <f>E5*F5</f>
        <v>14432</v>
      </c>
      <c r="H5" s="30"/>
      <c r="I5" s="20"/>
      <c r="J5" s="45"/>
    </row>
    <row r="6" s="33" customFormat="1" ht="80" customHeight="1" spans="1:10">
      <c r="A6" s="18">
        <v>2</v>
      </c>
      <c r="B6" s="39" t="s">
        <v>22</v>
      </c>
      <c r="C6" s="23" t="s">
        <v>23</v>
      </c>
      <c r="D6" s="40" t="s">
        <v>21</v>
      </c>
      <c r="E6" s="40">
        <v>1312</v>
      </c>
      <c r="F6" s="40">
        <v>54</v>
      </c>
      <c r="G6" s="41">
        <f>E6*F6</f>
        <v>70848</v>
      </c>
      <c r="H6" s="42"/>
      <c r="I6" s="41"/>
      <c r="J6" s="46"/>
    </row>
    <row r="7" s="9" customFormat="1" ht="61" customHeight="1" spans="1:10">
      <c r="A7" s="18">
        <v>3</v>
      </c>
      <c r="B7" s="24" t="s">
        <v>24</v>
      </c>
      <c r="C7" s="23" t="s">
        <v>25</v>
      </c>
      <c r="D7" s="25" t="s">
        <v>21</v>
      </c>
      <c r="E7" s="40">
        <v>656</v>
      </c>
      <c r="F7" s="25">
        <v>23</v>
      </c>
      <c r="G7" s="20">
        <f>E7*F7</f>
        <v>15088</v>
      </c>
      <c r="H7" s="30"/>
      <c r="I7" s="20"/>
      <c r="J7" s="45"/>
    </row>
    <row r="8" s="9" customFormat="1" ht="77" customHeight="1" spans="1:10">
      <c r="A8" s="18">
        <v>4</v>
      </c>
      <c r="B8" s="24" t="s">
        <v>26</v>
      </c>
      <c r="C8" s="23" t="s">
        <v>27</v>
      </c>
      <c r="D8" s="25" t="s">
        <v>21</v>
      </c>
      <c r="E8" s="25">
        <v>656</v>
      </c>
      <c r="F8" s="25">
        <v>90</v>
      </c>
      <c r="G8" s="20">
        <f t="shared" ref="G8:G17" si="0">E8*F8</f>
        <v>59040</v>
      </c>
      <c r="H8" s="30"/>
      <c r="I8" s="20"/>
      <c r="J8" s="45"/>
    </row>
    <row r="9" s="32" customFormat="1" spans="1:10">
      <c r="A9" s="35" t="s">
        <v>28</v>
      </c>
      <c r="B9" s="36"/>
      <c r="C9" s="37"/>
      <c r="D9" s="38"/>
      <c r="E9" s="38"/>
      <c r="F9" s="38"/>
      <c r="G9" s="16"/>
      <c r="H9" s="27"/>
      <c r="I9" s="16"/>
      <c r="J9" s="44"/>
    </row>
    <row r="10" s="9" customFormat="1" ht="68" customHeight="1" spans="1:10">
      <c r="A10" s="18">
        <v>5</v>
      </c>
      <c r="B10" s="24" t="s">
        <v>29</v>
      </c>
      <c r="C10" s="23" t="s">
        <v>30</v>
      </c>
      <c r="D10" s="25" t="s">
        <v>21</v>
      </c>
      <c r="E10" s="25">
        <v>715.76</v>
      </c>
      <c r="F10" s="25">
        <v>24</v>
      </c>
      <c r="G10" s="20">
        <f t="shared" si="0"/>
        <v>17178.24</v>
      </c>
      <c r="H10" s="30"/>
      <c r="I10" s="20"/>
      <c r="J10" s="45"/>
    </row>
    <row r="11" s="9" customFormat="1" ht="80" customHeight="1" spans="1:10">
      <c r="A11" s="18">
        <v>6</v>
      </c>
      <c r="B11" s="24" t="s">
        <v>31</v>
      </c>
      <c r="C11" s="23" t="s">
        <v>32</v>
      </c>
      <c r="D11" s="25" t="s">
        <v>21</v>
      </c>
      <c r="E11" s="25">
        <v>715.76</v>
      </c>
      <c r="F11" s="25">
        <v>32</v>
      </c>
      <c r="G11" s="20">
        <f t="shared" si="0"/>
        <v>22904.32</v>
      </c>
      <c r="H11" s="30"/>
      <c r="I11" s="20"/>
      <c r="J11" s="45"/>
    </row>
    <row r="12" s="9" customFormat="1" ht="55" customHeight="1" spans="1:10">
      <c r="A12" s="18">
        <v>7</v>
      </c>
      <c r="B12" s="24" t="s">
        <v>33</v>
      </c>
      <c r="C12" s="23" t="s">
        <v>34</v>
      </c>
      <c r="D12" s="25" t="s">
        <v>21</v>
      </c>
      <c r="E12" s="25">
        <v>700</v>
      </c>
      <c r="F12" s="25">
        <v>20</v>
      </c>
      <c r="G12" s="20">
        <f t="shared" si="0"/>
        <v>14000</v>
      </c>
      <c r="H12" s="30"/>
      <c r="I12" s="20"/>
      <c r="J12" s="45"/>
    </row>
    <row r="13" s="9" customFormat="1" ht="162" customHeight="1" spans="1:10">
      <c r="A13" s="18">
        <v>8</v>
      </c>
      <c r="B13" s="24" t="s">
        <v>35</v>
      </c>
      <c r="C13" s="23" t="s">
        <v>36</v>
      </c>
      <c r="D13" s="25" t="s">
        <v>21</v>
      </c>
      <c r="E13" s="25">
        <v>700</v>
      </c>
      <c r="F13" s="25">
        <v>350</v>
      </c>
      <c r="G13" s="20">
        <f t="shared" si="0"/>
        <v>245000</v>
      </c>
      <c r="H13" s="30"/>
      <c r="I13" s="20"/>
      <c r="J13" s="45"/>
    </row>
    <row r="14" s="9" customFormat="1" ht="59" customHeight="1" spans="1:10">
      <c r="A14" s="18">
        <v>9</v>
      </c>
      <c r="B14" s="24" t="s">
        <v>37</v>
      </c>
      <c r="C14" s="23" t="s">
        <v>38</v>
      </c>
      <c r="D14" s="25" t="s">
        <v>21</v>
      </c>
      <c r="E14" s="25">
        <v>15.76</v>
      </c>
      <c r="F14" s="25">
        <v>24</v>
      </c>
      <c r="G14" s="20">
        <f t="shared" si="0"/>
        <v>378.24</v>
      </c>
      <c r="H14" s="30"/>
      <c r="I14" s="20"/>
      <c r="J14" s="45"/>
    </row>
    <row r="15" s="9" customFormat="1" ht="59" customHeight="1" spans="1:10">
      <c r="A15" s="18">
        <v>10</v>
      </c>
      <c r="B15" s="24" t="s">
        <v>39</v>
      </c>
      <c r="C15" s="23" t="s">
        <v>40</v>
      </c>
      <c r="D15" s="25" t="s">
        <v>21</v>
      </c>
      <c r="E15" s="25">
        <v>15.76</v>
      </c>
      <c r="F15" s="25">
        <v>90</v>
      </c>
      <c r="G15" s="20">
        <f t="shared" si="0"/>
        <v>1418.4</v>
      </c>
      <c r="H15" s="30"/>
      <c r="I15" s="20"/>
      <c r="J15" s="45"/>
    </row>
    <row r="16" s="32" customFormat="1" spans="1:10">
      <c r="A16" s="35" t="s">
        <v>41</v>
      </c>
      <c r="B16" s="36"/>
      <c r="C16" s="37"/>
      <c r="D16" s="38"/>
      <c r="E16" s="38"/>
      <c r="F16" s="38"/>
      <c r="G16" s="16"/>
      <c r="H16" s="27"/>
      <c r="I16" s="16"/>
      <c r="J16" s="44"/>
    </row>
    <row r="17" s="9" customFormat="1" ht="81" customHeight="1" spans="1:10">
      <c r="A17" s="18">
        <v>11</v>
      </c>
      <c r="B17" s="24" t="s">
        <v>42</v>
      </c>
      <c r="C17" s="23" t="s">
        <v>43</v>
      </c>
      <c r="D17" s="25" t="s">
        <v>44</v>
      </c>
      <c r="E17" s="25">
        <v>32.8</v>
      </c>
      <c r="F17" s="25">
        <v>460</v>
      </c>
      <c r="G17" s="20">
        <f t="shared" si="0"/>
        <v>15088</v>
      </c>
      <c r="H17" s="30"/>
      <c r="I17" s="20"/>
      <c r="J17" s="45"/>
    </row>
    <row r="18" s="9" customFormat="1" ht="63" customHeight="1" spans="1:10">
      <c r="A18" s="18">
        <v>12</v>
      </c>
      <c r="B18" s="24" t="s">
        <v>45</v>
      </c>
      <c r="C18" s="23" t="s">
        <v>46</v>
      </c>
      <c r="D18" s="25" t="s">
        <v>21</v>
      </c>
      <c r="E18" s="25">
        <v>328</v>
      </c>
      <c r="F18" s="25">
        <v>20</v>
      </c>
      <c r="G18" s="20">
        <f t="shared" ref="G18:G60" si="1">E18*F18</f>
        <v>6560</v>
      </c>
      <c r="H18" s="30"/>
      <c r="I18" s="20"/>
      <c r="J18" s="45"/>
    </row>
    <row r="19" s="9" customFormat="1" ht="106" customHeight="1" spans="1:10">
      <c r="A19" s="18">
        <v>13</v>
      </c>
      <c r="B19" s="24" t="s">
        <v>47</v>
      </c>
      <c r="C19" s="23" t="s">
        <v>48</v>
      </c>
      <c r="D19" s="25" t="s">
        <v>21</v>
      </c>
      <c r="E19" s="25">
        <v>656</v>
      </c>
      <c r="F19" s="25">
        <v>50</v>
      </c>
      <c r="G19" s="20">
        <f t="shared" si="1"/>
        <v>32800</v>
      </c>
      <c r="H19" s="30"/>
      <c r="I19" s="20"/>
      <c r="J19" s="45"/>
    </row>
    <row r="20" s="9" customFormat="1" ht="67" customHeight="1" spans="1:10">
      <c r="A20" s="18">
        <v>14</v>
      </c>
      <c r="B20" s="24" t="s">
        <v>49</v>
      </c>
      <c r="C20" s="23" t="s">
        <v>50</v>
      </c>
      <c r="D20" s="25" t="s">
        <v>21</v>
      </c>
      <c r="E20" s="25">
        <v>328</v>
      </c>
      <c r="F20" s="25">
        <v>90</v>
      </c>
      <c r="G20" s="20">
        <f t="shared" si="1"/>
        <v>29520</v>
      </c>
      <c r="H20" s="30"/>
      <c r="I20" s="20"/>
      <c r="J20" s="45"/>
    </row>
    <row r="21" s="9" customFormat="1" ht="91" customHeight="1" spans="1:10">
      <c r="A21" s="18">
        <v>15</v>
      </c>
      <c r="B21" s="24" t="s">
        <v>51</v>
      </c>
      <c r="C21" s="23" t="s">
        <v>52</v>
      </c>
      <c r="D21" s="25" t="s">
        <v>21</v>
      </c>
      <c r="E21" s="25">
        <v>76</v>
      </c>
      <c r="F21" s="25">
        <v>50</v>
      </c>
      <c r="G21" s="20">
        <f t="shared" si="1"/>
        <v>3800</v>
      </c>
      <c r="H21" s="30"/>
      <c r="I21" s="20"/>
      <c r="J21" s="45"/>
    </row>
    <row r="22" s="32" customFormat="1" spans="1:10">
      <c r="A22" s="35" t="s">
        <v>53</v>
      </c>
      <c r="B22" s="36"/>
      <c r="C22" s="37"/>
      <c r="D22" s="38"/>
      <c r="E22" s="38"/>
      <c r="F22" s="38"/>
      <c r="G22" s="16"/>
      <c r="H22" s="27"/>
      <c r="I22" s="16"/>
      <c r="J22" s="44"/>
    </row>
    <row r="23" s="9" customFormat="1" ht="66" customHeight="1" spans="1:10">
      <c r="A23" s="18">
        <v>16</v>
      </c>
      <c r="B23" s="24" t="s">
        <v>54</v>
      </c>
      <c r="C23" s="23" t="s">
        <v>55</v>
      </c>
      <c r="D23" s="25" t="s">
        <v>21</v>
      </c>
      <c r="E23" s="25">
        <v>1116</v>
      </c>
      <c r="F23" s="25">
        <v>20</v>
      </c>
      <c r="G23" s="20">
        <f t="shared" si="1"/>
        <v>22320</v>
      </c>
      <c r="H23" s="30"/>
      <c r="I23" s="20"/>
      <c r="J23" s="45"/>
    </row>
    <row r="24" s="9" customFormat="1" ht="66" customHeight="1" spans="1:10">
      <c r="A24" s="18">
        <v>17</v>
      </c>
      <c r="B24" s="24" t="s">
        <v>56</v>
      </c>
      <c r="C24" s="23" t="s">
        <v>57</v>
      </c>
      <c r="D24" s="25" t="s">
        <v>21</v>
      </c>
      <c r="E24" s="25">
        <v>1148</v>
      </c>
      <c r="F24" s="25">
        <v>32</v>
      </c>
      <c r="G24" s="20">
        <f t="shared" si="1"/>
        <v>36736</v>
      </c>
      <c r="H24" s="30"/>
      <c r="I24" s="20"/>
      <c r="J24" s="45"/>
    </row>
    <row r="25" s="9" customFormat="1" ht="66" customHeight="1" spans="1:10">
      <c r="A25" s="18">
        <v>18</v>
      </c>
      <c r="B25" s="24" t="s">
        <v>58</v>
      </c>
      <c r="C25" s="23" t="s">
        <v>59</v>
      </c>
      <c r="D25" s="25" t="s">
        <v>21</v>
      </c>
      <c r="E25" s="25">
        <v>1116</v>
      </c>
      <c r="F25" s="25">
        <v>90</v>
      </c>
      <c r="G25" s="20">
        <f t="shared" si="1"/>
        <v>100440</v>
      </c>
      <c r="H25" s="30"/>
      <c r="I25" s="20"/>
      <c r="J25" s="45"/>
    </row>
    <row r="26" s="9" customFormat="1" ht="66" customHeight="1" spans="1:10">
      <c r="A26" s="18">
        <v>19</v>
      </c>
      <c r="B26" s="24" t="s">
        <v>60</v>
      </c>
      <c r="C26" s="23" t="s">
        <v>61</v>
      </c>
      <c r="D26" s="25" t="s">
        <v>21</v>
      </c>
      <c r="E26" s="25">
        <v>32</v>
      </c>
      <c r="F26" s="25">
        <v>20</v>
      </c>
      <c r="G26" s="20">
        <f t="shared" si="1"/>
        <v>640</v>
      </c>
      <c r="H26" s="30"/>
      <c r="I26" s="20"/>
      <c r="J26" s="45"/>
    </row>
    <row r="27" s="9" customFormat="1" ht="66" customHeight="1" spans="1:10">
      <c r="A27" s="18">
        <v>20</v>
      </c>
      <c r="B27" s="24" t="s">
        <v>62</v>
      </c>
      <c r="C27" s="23" t="s">
        <v>63</v>
      </c>
      <c r="D27" s="25" t="s">
        <v>21</v>
      </c>
      <c r="E27" s="25">
        <v>32</v>
      </c>
      <c r="F27" s="25">
        <v>13</v>
      </c>
      <c r="G27" s="20">
        <f t="shared" si="1"/>
        <v>416</v>
      </c>
      <c r="H27" s="30"/>
      <c r="I27" s="20"/>
      <c r="J27" s="45"/>
    </row>
    <row r="28" s="9" customFormat="1" ht="66" customHeight="1" spans="1:10">
      <c r="A28" s="18">
        <v>21</v>
      </c>
      <c r="B28" s="24" t="s">
        <v>64</v>
      </c>
      <c r="C28" s="23" t="s">
        <v>65</v>
      </c>
      <c r="D28" s="25" t="s">
        <v>21</v>
      </c>
      <c r="E28" s="25">
        <v>32</v>
      </c>
      <c r="F28" s="25">
        <v>30</v>
      </c>
      <c r="G28" s="20">
        <f t="shared" si="1"/>
        <v>960</v>
      </c>
      <c r="H28" s="30"/>
      <c r="I28" s="20"/>
      <c r="J28" s="45"/>
    </row>
    <row r="29" s="32" customFormat="1" spans="1:10">
      <c r="A29" s="35" t="s">
        <v>66</v>
      </c>
      <c r="B29" s="36"/>
      <c r="C29" s="37"/>
      <c r="D29" s="38"/>
      <c r="E29" s="38"/>
      <c r="F29" s="38"/>
      <c r="G29" s="16"/>
      <c r="H29" s="27"/>
      <c r="I29" s="16"/>
      <c r="J29" s="44"/>
    </row>
    <row r="30" s="9" customFormat="1" ht="86" customHeight="1" spans="1:10">
      <c r="A30" s="18">
        <v>22</v>
      </c>
      <c r="B30" s="24" t="s">
        <v>67</v>
      </c>
      <c r="C30" s="23" t="s">
        <v>68</v>
      </c>
      <c r="D30" s="25" t="s">
        <v>21</v>
      </c>
      <c r="E30" s="25">
        <v>396</v>
      </c>
      <c r="F30" s="25">
        <v>32</v>
      </c>
      <c r="G30" s="20">
        <f t="shared" si="1"/>
        <v>12672</v>
      </c>
      <c r="H30" s="30"/>
      <c r="I30" s="20"/>
      <c r="J30" s="45"/>
    </row>
    <row r="31" s="9" customFormat="1" ht="86" customHeight="1" spans="1:10">
      <c r="A31" s="18">
        <v>23</v>
      </c>
      <c r="B31" s="24" t="s">
        <v>69</v>
      </c>
      <c r="C31" s="23" t="s">
        <v>70</v>
      </c>
      <c r="D31" s="25" t="s">
        <v>44</v>
      </c>
      <c r="E31" s="25">
        <v>328</v>
      </c>
      <c r="F31" s="25">
        <v>135</v>
      </c>
      <c r="G31" s="20">
        <f t="shared" si="1"/>
        <v>44280</v>
      </c>
      <c r="H31" s="30"/>
      <c r="I31" s="20"/>
      <c r="J31" s="45"/>
    </row>
    <row r="32" s="32" customFormat="1" spans="1:10">
      <c r="A32" s="35" t="s">
        <v>71</v>
      </c>
      <c r="B32" s="36"/>
      <c r="C32" s="37"/>
      <c r="D32" s="38"/>
      <c r="E32" s="38"/>
      <c r="F32" s="38"/>
      <c r="G32" s="16"/>
      <c r="H32" s="27"/>
      <c r="I32" s="16"/>
      <c r="J32" s="44"/>
    </row>
    <row r="33" s="9" customFormat="1" ht="70" customHeight="1" spans="1:10">
      <c r="A33" s="18">
        <v>24</v>
      </c>
      <c r="B33" s="24" t="s">
        <v>24</v>
      </c>
      <c r="C33" s="23" t="s">
        <v>72</v>
      </c>
      <c r="D33" s="25" t="s">
        <v>21</v>
      </c>
      <c r="E33" s="25">
        <v>20</v>
      </c>
      <c r="F33" s="25">
        <v>25</v>
      </c>
      <c r="G33" s="20">
        <f t="shared" si="1"/>
        <v>500</v>
      </c>
      <c r="H33" s="30"/>
      <c r="I33" s="20"/>
      <c r="J33" s="45"/>
    </row>
    <row r="34" s="9" customFormat="1" ht="70" customHeight="1" spans="1:10">
      <c r="A34" s="18">
        <v>25</v>
      </c>
      <c r="B34" s="24" t="s">
        <v>73</v>
      </c>
      <c r="C34" s="23" t="s">
        <v>74</v>
      </c>
      <c r="D34" s="25" t="s">
        <v>21</v>
      </c>
      <c r="E34" s="25">
        <v>20</v>
      </c>
      <c r="F34" s="25">
        <v>110</v>
      </c>
      <c r="G34" s="20">
        <f t="shared" si="1"/>
        <v>2200</v>
      </c>
      <c r="H34" s="30"/>
      <c r="I34" s="20"/>
      <c r="J34" s="45"/>
    </row>
    <row r="35" s="32" customFormat="1" spans="1:10">
      <c r="A35" s="35" t="s">
        <v>75</v>
      </c>
      <c r="B35" s="36"/>
      <c r="C35" s="37"/>
      <c r="D35" s="38"/>
      <c r="E35" s="38"/>
      <c r="F35" s="38"/>
      <c r="G35" s="16"/>
      <c r="H35" s="27"/>
      <c r="I35" s="16"/>
      <c r="J35" s="44"/>
    </row>
    <row r="36" s="9" customFormat="1" ht="116" customHeight="1" spans="1:10">
      <c r="A36" s="25">
        <v>26</v>
      </c>
      <c r="B36" s="24" t="s">
        <v>76</v>
      </c>
      <c r="C36" s="23" t="s">
        <v>77</v>
      </c>
      <c r="D36" s="25" t="s">
        <v>78</v>
      </c>
      <c r="E36" s="25">
        <v>4</v>
      </c>
      <c r="F36" s="25">
        <f>580*2.2</f>
        <v>1276</v>
      </c>
      <c r="G36" s="20">
        <f t="shared" si="1"/>
        <v>5104</v>
      </c>
      <c r="H36" s="30"/>
      <c r="I36" s="20"/>
      <c r="J36" s="45"/>
    </row>
    <row r="37" s="9" customFormat="1" ht="116" customHeight="1" spans="1:10">
      <c r="A37" s="25">
        <v>27</v>
      </c>
      <c r="B37" s="24" t="s">
        <v>79</v>
      </c>
      <c r="C37" s="23" t="s">
        <v>80</v>
      </c>
      <c r="D37" s="25" t="s">
        <v>78</v>
      </c>
      <c r="E37" s="25">
        <v>12</v>
      </c>
      <c r="F37" s="25">
        <f>680*1.1*2.1</f>
        <v>1570.8</v>
      </c>
      <c r="G37" s="20">
        <f t="shared" si="1"/>
        <v>18849.6</v>
      </c>
      <c r="H37" s="30"/>
      <c r="I37" s="20"/>
      <c r="J37" s="45"/>
    </row>
    <row r="38" s="9" customFormat="1" ht="116" customHeight="1" spans="1:10">
      <c r="A38" s="25">
        <v>28</v>
      </c>
      <c r="B38" s="24" t="s">
        <v>81</v>
      </c>
      <c r="C38" s="23" t="s">
        <v>82</v>
      </c>
      <c r="D38" s="25" t="s">
        <v>78</v>
      </c>
      <c r="E38" s="25">
        <v>1</v>
      </c>
      <c r="F38" s="25">
        <f>350*3.3</f>
        <v>1155</v>
      </c>
      <c r="G38" s="20">
        <f t="shared" si="1"/>
        <v>1155</v>
      </c>
      <c r="H38" s="30"/>
      <c r="I38" s="20"/>
      <c r="J38" s="45" t="str">
        <f>_xlfn.DISPIMG("ID_D7B6B1083AAB49BB9171CDD7AC184E12",1)</f>
        <v>=DISPIMG("ID_D7B6B1083AAB49BB9171CDD7AC184E12",1)</v>
      </c>
    </row>
    <row r="39" s="9" customFormat="1" ht="116" customHeight="1" spans="1:10">
      <c r="A39" s="25">
        <v>29</v>
      </c>
      <c r="B39" s="24" t="s">
        <v>83</v>
      </c>
      <c r="C39" s="23" t="s">
        <v>84</v>
      </c>
      <c r="D39" s="25" t="s">
        <v>21</v>
      </c>
      <c r="E39" s="25">
        <v>31.2</v>
      </c>
      <c r="F39" s="25">
        <v>250</v>
      </c>
      <c r="G39" s="20">
        <f t="shared" si="1"/>
        <v>7800</v>
      </c>
      <c r="H39" s="30"/>
      <c r="I39" s="20"/>
      <c r="J39" s="45"/>
    </row>
    <row r="40" s="9" customFormat="1" ht="116" customHeight="1" spans="1:10">
      <c r="A40" s="25">
        <v>30</v>
      </c>
      <c r="B40" s="24" t="s">
        <v>85</v>
      </c>
      <c r="C40" s="23" t="s">
        <v>86</v>
      </c>
      <c r="D40" s="25" t="s">
        <v>21</v>
      </c>
      <c r="E40" s="25">
        <v>6.24</v>
      </c>
      <c r="F40" s="25">
        <v>600</v>
      </c>
      <c r="G40" s="20">
        <f t="shared" si="1"/>
        <v>3744</v>
      </c>
      <c r="H40" s="30"/>
      <c r="I40" s="20"/>
      <c r="J40" s="45"/>
    </row>
    <row r="41" s="9" customFormat="1" ht="71" customHeight="1" spans="1:10">
      <c r="A41" s="25">
        <v>31</v>
      </c>
      <c r="B41" s="24" t="s">
        <v>87</v>
      </c>
      <c r="C41" s="23" t="s">
        <v>88</v>
      </c>
      <c r="D41" s="25" t="s">
        <v>21</v>
      </c>
      <c r="E41" s="25">
        <v>26.96</v>
      </c>
      <c r="F41" s="25">
        <v>380</v>
      </c>
      <c r="G41" s="20">
        <f t="shared" si="1"/>
        <v>10244.8</v>
      </c>
      <c r="H41" s="30"/>
      <c r="I41" s="20"/>
      <c r="J41" s="45"/>
    </row>
    <row r="42" s="32" customFormat="1" spans="1:10">
      <c r="A42" s="35" t="s">
        <v>89</v>
      </c>
      <c r="B42" s="36"/>
      <c r="C42" s="37"/>
      <c r="D42" s="38"/>
      <c r="E42" s="38"/>
      <c r="F42" s="38"/>
      <c r="G42" s="16"/>
      <c r="H42" s="27"/>
      <c r="I42" s="16"/>
      <c r="J42" s="44"/>
    </row>
    <row r="43" s="32" customFormat="1" ht="62" customHeight="1" spans="1:10">
      <c r="A43" s="25">
        <v>32</v>
      </c>
      <c r="B43" s="41" t="s">
        <v>90</v>
      </c>
      <c r="C43" s="43" t="s">
        <v>91</v>
      </c>
      <c r="D43" s="41" t="s">
        <v>21</v>
      </c>
      <c r="E43" s="25">
        <v>20</v>
      </c>
      <c r="F43" s="25">
        <v>145</v>
      </c>
      <c r="G43" s="20">
        <f t="shared" ref="G43:G61" si="2">E43*F43</f>
        <v>2900</v>
      </c>
      <c r="H43" s="27"/>
      <c r="I43" s="16"/>
      <c r="J43" s="44"/>
    </row>
    <row r="44" s="9" customFormat="1" ht="98" customHeight="1" spans="1:10">
      <c r="A44" s="25">
        <v>33</v>
      </c>
      <c r="B44" s="24" t="s">
        <v>92</v>
      </c>
      <c r="C44" s="23" t="s">
        <v>93</v>
      </c>
      <c r="D44" s="25" t="s">
        <v>94</v>
      </c>
      <c r="E44" s="25">
        <v>116.8</v>
      </c>
      <c r="F44" s="25">
        <v>80</v>
      </c>
      <c r="G44" s="20">
        <f t="shared" si="2"/>
        <v>9344</v>
      </c>
      <c r="H44" s="30"/>
      <c r="I44" s="20"/>
      <c r="J44" s="45"/>
    </row>
    <row r="45" s="9" customFormat="1" ht="87" customHeight="1" spans="1:10">
      <c r="A45" s="25">
        <v>34</v>
      </c>
      <c r="B45" s="24" t="s">
        <v>95</v>
      </c>
      <c r="C45" s="23" t="s">
        <v>96</v>
      </c>
      <c r="D45" s="25" t="s">
        <v>94</v>
      </c>
      <c r="E45" s="25">
        <v>808</v>
      </c>
      <c r="F45" s="25">
        <v>60</v>
      </c>
      <c r="G45" s="20">
        <f t="shared" si="2"/>
        <v>48480</v>
      </c>
      <c r="H45" s="30"/>
      <c r="I45" s="20"/>
      <c r="J45" s="45"/>
    </row>
    <row r="46" s="9" customFormat="1" ht="87" customHeight="1" spans="1:10">
      <c r="A46" s="25">
        <v>35</v>
      </c>
      <c r="B46" s="24" t="s">
        <v>97</v>
      </c>
      <c r="C46" s="23" t="s">
        <v>98</v>
      </c>
      <c r="D46" s="25" t="s">
        <v>21</v>
      </c>
      <c r="E46" s="25">
        <v>30</v>
      </c>
      <c r="F46" s="25">
        <v>450</v>
      </c>
      <c r="G46" s="20">
        <f t="shared" si="2"/>
        <v>13500</v>
      </c>
      <c r="H46" s="30"/>
      <c r="I46" s="20"/>
      <c r="J46" s="45"/>
    </row>
    <row r="47" s="9" customFormat="1" ht="77" customHeight="1" spans="1:10">
      <c r="A47" s="25">
        <v>36</v>
      </c>
      <c r="B47" s="24" t="s">
        <v>99</v>
      </c>
      <c r="C47" s="23" t="s">
        <v>100</v>
      </c>
      <c r="D47" s="25" t="s">
        <v>21</v>
      </c>
      <c r="E47" s="25">
        <v>105.6</v>
      </c>
      <c r="F47" s="25">
        <v>50</v>
      </c>
      <c r="G47" s="20">
        <f t="shared" si="2"/>
        <v>5280</v>
      </c>
      <c r="H47" s="30"/>
      <c r="I47" s="20"/>
      <c r="J47" s="45"/>
    </row>
    <row r="48" s="9" customFormat="1" ht="115" customHeight="1" spans="1:10">
      <c r="A48" s="25">
        <v>37</v>
      </c>
      <c r="B48" s="24" t="s">
        <v>101</v>
      </c>
      <c r="C48" s="23" t="s">
        <v>102</v>
      </c>
      <c r="D48" s="25" t="s">
        <v>94</v>
      </c>
      <c r="E48" s="25">
        <v>363.2</v>
      </c>
      <c r="F48" s="25">
        <v>310</v>
      </c>
      <c r="G48" s="20">
        <f t="shared" si="2"/>
        <v>112592</v>
      </c>
      <c r="H48" s="30"/>
      <c r="I48" s="20"/>
      <c r="J48" s="45"/>
    </row>
    <row r="49" s="9" customFormat="1" ht="86" customHeight="1" spans="1:10">
      <c r="A49" s="25">
        <v>38</v>
      </c>
      <c r="B49" s="24" t="s">
        <v>103</v>
      </c>
      <c r="C49" s="23" t="s">
        <v>104</v>
      </c>
      <c r="D49" s="25" t="s">
        <v>21</v>
      </c>
      <c r="E49" s="25">
        <v>26.4</v>
      </c>
      <c r="F49" s="25">
        <v>80</v>
      </c>
      <c r="G49" s="20">
        <f t="shared" si="2"/>
        <v>2112</v>
      </c>
      <c r="H49" s="30"/>
      <c r="I49" s="20"/>
      <c r="J49" s="45"/>
    </row>
    <row r="50" s="9" customFormat="1" ht="86" customHeight="1" spans="1:10">
      <c r="A50" s="25">
        <v>39</v>
      </c>
      <c r="B50" s="24" t="s">
        <v>105</v>
      </c>
      <c r="C50" s="23" t="s">
        <v>106</v>
      </c>
      <c r="D50" s="25" t="s">
        <v>107</v>
      </c>
      <c r="E50" s="25">
        <v>4</v>
      </c>
      <c r="F50" s="25">
        <v>40</v>
      </c>
      <c r="G50" s="20">
        <f t="shared" si="2"/>
        <v>160</v>
      </c>
      <c r="H50" s="30"/>
      <c r="I50" s="20"/>
      <c r="J50" s="45"/>
    </row>
    <row r="51" s="9" customFormat="1" ht="86" customHeight="1" spans="1:10">
      <c r="A51" s="25">
        <v>40</v>
      </c>
      <c r="B51" s="18" t="s">
        <v>108</v>
      </c>
      <c r="C51" s="19" t="s">
        <v>109</v>
      </c>
      <c r="D51" s="18" t="s">
        <v>110</v>
      </c>
      <c r="E51" s="18">
        <v>64</v>
      </c>
      <c r="F51" s="25">
        <v>800</v>
      </c>
      <c r="G51" s="20">
        <f t="shared" si="2"/>
        <v>51200</v>
      </c>
      <c r="H51" s="20"/>
      <c r="I51" s="20"/>
      <c r="J51" s="16"/>
    </row>
    <row r="52" s="9" customFormat="1" ht="86" customHeight="1" spans="1:10">
      <c r="A52" s="25">
        <v>41</v>
      </c>
      <c r="B52" s="18" t="s">
        <v>111</v>
      </c>
      <c r="C52" s="19" t="s">
        <v>112</v>
      </c>
      <c r="D52" s="18" t="s">
        <v>110</v>
      </c>
      <c r="E52" s="18">
        <v>12</v>
      </c>
      <c r="F52" s="25">
        <v>150</v>
      </c>
      <c r="G52" s="20">
        <f t="shared" si="2"/>
        <v>1800</v>
      </c>
      <c r="H52" s="20"/>
      <c r="I52" s="20"/>
      <c r="J52" s="16"/>
    </row>
    <row r="53" s="9" customFormat="1" ht="86" customHeight="1" spans="1:10">
      <c r="A53" s="25">
        <v>42</v>
      </c>
      <c r="B53" s="24" t="s">
        <v>113</v>
      </c>
      <c r="C53" s="23" t="s">
        <v>114</v>
      </c>
      <c r="D53" s="25" t="s">
        <v>21</v>
      </c>
      <c r="E53" s="25">
        <v>14.76</v>
      </c>
      <c r="F53" s="25">
        <v>530</v>
      </c>
      <c r="G53" s="20">
        <f t="shared" si="2"/>
        <v>7822.8</v>
      </c>
      <c r="H53" s="30"/>
      <c r="I53" s="20"/>
      <c r="J53" s="45"/>
    </row>
    <row r="54" s="9" customFormat="1" ht="86" customHeight="1" spans="1:10">
      <c r="A54" s="25">
        <v>43</v>
      </c>
      <c r="B54" s="24" t="s">
        <v>115</v>
      </c>
      <c r="C54" s="23" t="s">
        <v>116</v>
      </c>
      <c r="D54" s="25" t="s">
        <v>94</v>
      </c>
      <c r="E54" s="25">
        <v>44.48</v>
      </c>
      <c r="F54" s="25">
        <v>55</v>
      </c>
      <c r="G54" s="20">
        <f t="shared" si="2"/>
        <v>2446.4</v>
      </c>
      <c r="H54" s="30"/>
      <c r="I54" s="20"/>
      <c r="J54" s="45"/>
    </row>
    <row r="55" s="9" customFormat="1" ht="81" customHeight="1" spans="1:10">
      <c r="A55" s="25">
        <v>44</v>
      </c>
      <c r="B55" s="24" t="s">
        <v>117</v>
      </c>
      <c r="C55" s="23" t="s">
        <v>118</v>
      </c>
      <c r="D55" s="25" t="s">
        <v>110</v>
      </c>
      <c r="E55" s="25">
        <v>4</v>
      </c>
      <c r="F55" s="25">
        <v>250</v>
      </c>
      <c r="G55" s="20">
        <f t="shared" si="2"/>
        <v>1000</v>
      </c>
      <c r="H55" s="30"/>
      <c r="I55" s="20"/>
      <c r="J55" s="45"/>
    </row>
    <row r="56" s="9" customFormat="1" ht="81" customHeight="1" spans="1:10">
      <c r="A56" s="25">
        <v>45</v>
      </c>
      <c r="B56" s="24" t="s">
        <v>119</v>
      </c>
      <c r="C56" s="23" t="s">
        <v>120</v>
      </c>
      <c r="D56" s="25" t="s">
        <v>110</v>
      </c>
      <c r="E56" s="25">
        <v>4</v>
      </c>
      <c r="F56" s="25">
        <v>350</v>
      </c>
      <c r="G56" s="20">
        <f t="shared" si="2"/>
        <v>1400</v>
      </c>
      <c r="H56" s="30"/>
      <c r="I56" s="20"/>
      <c r="J56" s="45"/>
    </row>
    <row r="57" s="9" customFormat="1" ht="81" customHeight="1" spans="1:10">
      <c r="A57" s="25">
        <v>46</v>
      </c>
      <c r="B57" s="24" t="s">
        <v>121</v>
      </c>
      <c r="C57" s="23" t="s">
        <v>122</v>
      </c>
      <c r="D57" s="25" t="s">
        <v>110</v>
      </c>
      <c r="E57" s="25">
        <v>48</v>
      </c>
      <c r="F57" s="25">
        <v>40</v>
      </c>
      <c r="G57" s="20">
        <f t="shared" si="2"/>
        <v>1920</v>
      </c>
      <c r="H57" s="30"/>
      <c r="I57" s="20"/>
      <c r="J57" s="45"/>
    </row>
    <row r="58" s="9" customFormat="1" ht="81" customHeight="1" spans="1:10">
      <c r="A58" s="25">
        <v>47</v>
      </c>
      <c r="B58" s="24" t="s">
        <v>123</v>
      </c>
      <c r="C58" s="23" t="s">
        <v>124</v>
      </c>
      <c r="D58" s="25" t="s">
        <v>94</v>
      </c>
      <c r="E58" s="25">
        <v>800</v>
      </c>
      <c r="F58" s="25">
        <v>15</v>
      </c>
      <c r="G58" s="20">
        <f t="shared" si="2"/>
        <v>12000</v>
      </c>
      <c r="H58" s="30"/>
      <c r="I58" s="20"/>
      <c r="J58" s="45"/>
    </row>
    <row r="59" s="9" customFormat="1" ht="112" customHeight="1" spans="1:10">
      <c r="A59" s="25">
        <v>48</v>
      </c>
      <c r="B59" s="24" t="s">
        <v>125</v>
      </c>
      <c r="C59" s="23" t="s">
        <v>126</v>
      </c>
      <c r="D59" s="25" t="s">
        <v>21</v>
      </c>
      <c r="E59" s="25">
        <v>408</v>
      </c>
      <c r="F59" s="25">
        <v>20</v>
      </c>
      <c r="G59" s="20">
        <f t="shared" si="2"/>
        <v>8160</v>
      </c>
      <c r="H59" s="30"/>
      <c r="I59" s="20"/>
      <c r="J59" s="45"/>
    </row>
    <row r="60" s="33" customFormat="1" ht="112" customHeight="1" spans="1:10">
      <c r="A60" s="25">
        <v>49</v>
      </c>
      <c r="B60" s="39" t="s">
        <v>127</v>
      </c>
      <c r="C60" s="23" t="s">
        <v>128</v>
      </c>
      <c r="D60" s="40" t="s">
        <v>129</v>
      </c>
      <c r="E60" s="40">
        <v>1</v>
      </c>
      <c r="F60" s="40">
        <v>8000</v>
      </c>
      <c r="G60" s="41">
        <f t="shared" si="2"/>
        <v>8000</v>
      </c>
      <c r="H60" s="42"/>
      <c r="I60" s="41"/>
      <c r="J60" s="46"/>
    </row>
    <row r="61" s="9" customFormat="1" ht="112" customHeight="1" spans="1:10">
      <c r="A61" s="25">
        <v>50</v>
      </c>
      <c r="B61" s="24" t="s">
        <v>130</v>
      </c>
      <c r="C61" s="23" t="s">
        <v>131</v>
      </c>
      <c r="D61" s="25" t="s">
        <v>21</v>
      </c>
      <c r="E61" s="25">
        <v>768</v>
      </c>
      <c r="F61" s="25">
        <v>30</v>
      </c>
      <c r="G61" s="20">
        <f t="shared" si="2"/>
        <v>23040</v>
      </c>
      <c r="H61" s="30"/>
      <c r="I61" s="20"/>
      <c r="J61" s="45"/>
    </row>
    <row r="62" s="9" customFormat="1" ht="29" customHeight="1" spans="1:10">
      <c r="A62" s="18" t="s">
        <v>132</v>
      </c>
      <c r="B62" s="14"/>
      <c r="C62" s="14"/>
      <c r="D62" s="14"/>
      <c r="E62" s="14"/>
      <c r="F62" s="14"/>
      <c r="G62" s="14">
        <f>SUM(G4:G61)</f>
        <v>1129273.8</v>
      </c>
      <c r="H62" s="29"/>
      <c r="I62" s="27"/>
      <c r="J62" s="31"/>
    </row>
    <row r="63" s="9" customFormat="1" spans="6:9">
      <c r="F63" s="11"/>
      <c r="G63" s="11"/>
      <c r="H63" s="11"/>
      <c r="I63" s="11"/>
    </row>
    <row r="64" s="9" customFormat="1" spans="6:9">
      <c r="F64" s="11"/>
      <c r="G64" s="11"/>
      <c r="H64" s="11"/>
      <c r="I64" s="11"/>
    </row>
    <row r="65" s="9" customFormat="1" spans="6:9">
      <c r="F65" s="11"/>
      <c r="G65" s="11"/>
      <c r="H65" s="11"/>
      <c r="I65" s="11"/>
    </row>
    <row r="66" s="9" customFormat="1" spans="6:9">
      <c r="F66" s="11"/>
      <c r="G66" s="11"/>
      <c r="H66" s="11"/>
      <c r="I66" s="11"/>
    </row>
    <row r="67" s="9" customFormat="1" spans="6:9">
      <c r="F67" s="11"/>
      <c r="G67" s="11"/>
      <c r="H67" s="11"/>
      <c r="I67" s="11"/>
    </row>
    <row r="68" s="9" customFormat="1" spans="6:9">
      <c r="F68" s="11"/>
      <c r="G68" s="11"/>
      <c r="H68" s="11"/>
      <c r="I68" s="11"/>
    </row>
    <row r="69" s="9" customFormat="1" spans="6:9">
      <c r="F69" s="11"/>
      <c r="G69" s="11"/>
      <c r="H69" s="11"/>
      <c r="I69" s="11"/>
    </row>
    <row r="70" s="9" customFormat="1" spans="6:9">
      <c r="F70" s="11"/>
      <c r="G70" s="11"/>
      <c r="H70" s="11"/>
      <c r="I70" s="11"/>
    </row>
    <row r="71" s="9" customFormat="1" spans="6:9">
      <c r="F71" s="11"/>
      <c r="G71" s="11"/>
      <c r="H71" s="11"/>
      <c r="I71" s="11"/>
    </row>
    <row r="72" s="9" customFormat="1" spans="6:9">
      <c r="F72" s="11"/>
      <c r="G72" s="11"/>
      <c r="H72" s="11"/>
      <c r="I72" s="11"/>
    </row>
    <row r="73" s="9" customFormat="1" spans="6:9">
      <c r="F73" s="11"/>
      <c r="G73" s="11"/>
      <c r="H73" s="11"/>
      <c r="I73" s="11"/>
    </row>
    <row r="74" s="9" customFormat="1" spans="6:9">
      <c r="F74" s="11"/>
      <c r="G74" s="11"/>
      <c r="H74" s="11"/>
      <c r="I74" s="11"/>
    </row>
    <row r="75" s="9" customFormat="1" spans="6:9">
      <c r="F75" s="11"/>
      <c r="G75" s="11"/>
      <c r="H75" s="11"/>
      <c r="I75" s="11"/>
    </row>
    <row r="76" s="9" customFormat="1" spans="6:9">
      <c r="F76" s="11"/>
      <c r="G76" s="11"/>
      <c r="H76" s="11"/>
      <c r="I76" s="11"/>
    </row>
    <row r="77" s="9" customFormat="1" spans="6:9">
      <c r="F77" s="11"/>
      <c r="G77" s="11"/>
      <c r="H77" s="11"/>
      <c r="I77" s="11"/>
    </row>
    <row r="78" s="9" customFormat="1" spans="6:9">
      <c r="F78" s="11"/>
      <c r="G78" s="11"/>
      <c r="H78" s="11"/>
      <c r="I78" s="11"/>
    </row>
    <row r="79" s="9" customFormat="1" spans="6:9">
      <c r="F79" s="11"/>
      <c r="G79" s="11"/>
      <c r="H79" s="11"/>
      <c r="I79" s="11"/>
    </row>
    <row r="80" s="9" customFormat="1" spans="6:9">
      <c r="F80" s="11"/>
      <c r="G80" s="11"/>
      <c r="H80" s="11"/>
      <c r="I80" s="11"/>
    </row>
    <row r="81" s="9" customFormat="1" spans="6:9">
      <c r="F81" s="11"/>
      <c r="G81" s="11"/>
      <c r="H81" s="11"/>
      <c r="I81" s="11"/>
    </row>
    <row r="82" s="9" customFormat="1" spans="6:9">
      <c r="F82" s="11"/>
      <c r="G82" s="11"/>
      <c r="H82" s="11"/>
      <c r="I82" s="11"/>
    </row>
    <row r="83" s="9" customFormat="1" spans="6:9">
      <c r="F83" s="11"/>
      <c r="G83" s="11"/>
      <c r="H83" s="11"/>
      <c r="I83" s="11"/>
    </row>
    <row r="84" s="9" customFormat="1" spans="6:9">
      <c r="F84" s="11"/>
      <c r="G84" s="11"/>
      <c r="H84" s="11"/>
      <c r="I84" s="11"/>
    </row>
    <row r="85" s="9" customFormat="1" spans="6:9">
      <c r="F85" s="11"/>
      <c r="G85" s="11"/>
      <c r="H85" s="11"/>
      <c r="I85" s="11"/>
    </row>
    <row r="86" s="9" customFormat="1" spans="6:9">
      <c r="F86" s="11"/>
      <c r="G86" s="11"/>
      <c r="H86" s="11"/>
      <c r="I86" s="11"/>
    </row>
    <row r="87" s="9" customFormat="1" spans="6:9">
      <c r="F87" s="11"/>
      <c r="G87" s="11"/>
      <c r="H87" s="11"/>
      <c r="I87" s="11"/>
    </row>
  </sheetData>
  <autoFilter ref="A3:J62">
    <extLst/>
  </autoFilter>
  <mergeCells count="2">
    <mergeCell ref="A62:F62"/>
    <mergeCell ref="A1:J2"/>
  </mergeCells>
  <pageMargins left="0.118055555555556" right="0.118055555555556" top="0.314583333333333" bottom="0.156944444444444" header="0.236111111111111" footer="0"/>
  <pageSetup paperSize="9" scale="95"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4"/>
  <sheetViews>
    <sheetView zoomScale="85" zoomScaleNormal="85" workbookViewId="0">
      <selection activeCell="M4" sqref="M4"/>
    </sheetView>
  </sheetViews>
  <sheetFormatPr defaultColWidth="9" defaultRowHeight="14.25"/>
  <cols>
    <col min="1" max="1" width="5.29166666666667" style="9" customWidth="1"/>
    <col min="2" max="2" width="19.2583333333333" style="9" customWidth="1"/>
    <col min="3" max="3" width="51.7583333333333" style="10" customWidth="1"/>
    <col min="4" max="4" width="6.63333333333333" style="9" customWidth="1"/>
    <col min="5" max="5" width="8.63333333333333" style="9" customWidth="1"/>
    <col min="6" max="6" width="11.1666666666667" style="11" customWidth="1"/>
    <col min="7" max="7" width="13.825" style="11" customWidth="1"/>
    <col min="8" max="8" width="10.6333333333333" style="11" customWidth="1"/>
    <col min="9" max="9" width="12.75" style="11" customWidth="1"/>
    <col min="10" max="10" width="12.3833333333333" style="9" customWidth="1"/>
    <col min="11" max="16384" width="9" style="9"/>
  </cols>
  <sheetData>
    <row r="1" s="9" customFormat="1" spans="1:10">
      <c r="A1" s="12" t="s">
        <v>133</v>
      </c>
      <c r="B1" s="12"/>
      <c r="C1" s="13"/>
      <c r="D1" s="12"/>
      <c r="E1" s="12"/>
      <c r="F1" s="12"/>
      <c r="G1" s="12"/>
      <c r="H1" s="12"/>
      <c r="I1" s="12"/>
      <c r="J1" s="12"/>
    </row>
    <row r="2" s="9" customFormat="1" ht="21" customHeight="1" spans="1:10">
      <c r="A2" s="12"/>
      <c r="B2" s="12"/>
      <c r="C2" s="13"/>
      <c r="D2" s="12"/>
      <c r="E2" s="12"/>
      <c r="F2" s="12"/>
      <c r="G2" s="12"/>
      <c r="H2" s="12"/>
      <c r="I2" s="12"/>
      <c r="J2" s="12"/>
    </row>
    <row r="3" s="9" customFormat="1" ht="49" customHeight="1" spans="1:10">
      <c r="A3" s="14" t="s">
        <v>1</v>
      </c>
      <c r="B3" s="14" t="s">
        <v>2</v>
      </c>
      <c r="C3" s="15" t="s">
        <v>11</v>
      </c>
      <c r="D3" s="14" t="s">
        <v>12</v>
      </c>
      <c r="E3" s="14" t="s">
        <v>13</v>
      </c>
      <c r="F3" s="16" t="s">
        <v>14</v>
      </c>
      <c r="G3" s="16" t="s">
        <v>15</v>
      </c>
      <c r="H3" s="16" t="s">
        <v>16</v>
      </c>
      <c r="I3" s="16" t="s">
        <v>17</v>
      </c>
      <c r="J3" s="26" t="s">
        <v>134</v>
      </c>
    </row>
    <row r="4" s="9" customFormat="1" ht="21" customHeight="1" spans="1:10">
      <c r="A4" s="17" t="s">
        <v>135</v>
      </c>
      <c r="B4" s="14"/>
      <c r="C4" s="15"/>
      <c r="D4" s="14"/>
      <c r="E4" s="14"/>
      <c r="F4" s="16"/>
      <c r="G4" s="16"/>
      <c r="H4" s="16"/>
      <c r="I4" s="16"/>
      <c r="J4" s="27"/>
    </row>
    <row r="5" s="9" customFormat="1" ht="87" customHeight="1" spans="1:10">
      <c r="A5" s="18">
        <v>1</v>
      </c>
      <c r="B5" s="18" t="s">
        <v>136</v>
      </c>
      <c r="C5" s="19" t="s">
        <v>137</v>
      </c>
      <c r="D5" s="18" t="s">
        <v>44</v>
      </c>
      <c r="E5" s="18">
        <v>800</v>
      </c>
      <c r="F5" s="20">
        <v>15</v>
      </c>
      <c r="G5" s="20">
        <f>E5*F5</f>
        <v>12000</v>
      </c>
      <c r="H5" s="16"/>
      <c r="I5" s="16"/>
      <c r="J5" s="27"/>
    </row>
    <row r="6" s="9" customFormat="1" ht="87" customHeight="1" spans="1:10">
      <c r="A6" s="18">
        <v>2</v>
      </c>
      <c r="B6" s="18" t="s">
        <v>138</v>
      </c>
      <c r="C6" s="19" t="s">
        <v>139</v>
      </c>
      <c r="D6" s="18" t="s">
        <v>44</v>
      </c>
      <c r="E6" s="18">
        <v>600</v>
      </c>
      <c r="F6" s="20">
        <v>8.5</v>
      </c>
      <c r="G6" s="20">
        <f>E6*F6</f>
        <v>5100</v>
      </c>
      <c r="H6" s="16"/>
      <c r="I6" s="16"/>
      <c r="J6" s="27"/>
    </row>
    <row r="7" s="9" customFormat="1" ht="138" customHeight="1" spans="1:10">
      <c r="A7" s="18">
        <v>3</v>
      </c>
      <c r="B7" s="18" t="s">
        <v>140</v>
      </c>
      <c r="C7" s="19" t="s">
        <v>141</v>
      </c>
      <c r="D7" s="18" t="s">
        <v>94</v>
      </c>
      <c r="E7" s="18">
        <v>156</v>
      </c>
      <c r="F7" s="20">
        <v>18</v>
      </c>
      <c r="G7" s="20">
        <f>E7*F7</f>
        <v>2808</v>
      </c>
      <c r="H7" s="16"/>
      <c r="I7" s="16"/>
      <c r="J7" s="27"/>
    </row>
    <row r="8" s="9" customFormat="1" ht="138" customHeight="1" spans="1:10">
      <c r="A8" s="18">
        <v>4</v>
      </c>
      <c r="B8" s="18" t="s">
        <v>142</v>
      </c>
      <c r="C8" s="21" t="s">
        <v>143</v>
      </c>
      <c r="D8" s="18" t="s">
        <v>94</v>
      </c>
      <c r="E8" s="18">
        <v>52</v>
      </c>
      <c r="F8" s="22">
        <v>19</v>
      </c>
      <c r="G8" s="20">
        <f t="shared" ref="G8:G51" si="0">E8*F8</f>
        <v>988</v>
      </c>
      <c r="H8" s="16"/>
      <c r="I8" s="16"/>
      <c r="J8" s="27"/>
    </row>
    <row r="9" s="9" customFormat="1" ht="138" customHeight="1" spans="1:10">
      <c r="A9" s="18">
        <v>5</v>
      </c>
      <c r="B9" s="18" t="s">
        <v>144</v>
      </c>
      <c r="C9" s="21" t="s">
        <v>145</v>
      </c>
      <c r="D9" s="18" t="s">
        <v>94</v>
      </c>
      <c r="E9" s="18">
        <v>152</v>
      </c>
      <c r="F9" s="20">
        <v>21</v>
      </c>
      <c r="G9" s="20">
        <f t="shared" si="0"/>
        <v>3192</v>
      </c>
      <c r="H9" s="16"/>
      <c r="I9" s="16"/>
      <c r="J9" s="27"/>
    </row>
    <row r="10" s="9" customFormat="1" ht="138" customHeight="1" spans="1:10">
      <c r="A10" s="18">
        <v>6</v>
      </c>
      <c r="B10" s="18" t="s">
        <v>146</v>
      </c>
      <c r="C10" s="21" t="s">
        <v>147</v>
      </c>
      <c r="D10" s="18" t="s">
        <v>94</v>
      </c>
      <c r="E10" s="18">
        <v>17.2</v>
      </c>
      <c r="F10" s="20">
        <v>22</v>
      </c>
      <c r="G10" s="20">
        <f t="shared" si="0"/>
        <v>378.4</v>
      </c>
      <c r="H10" s="16"/>
      <c r="I10" s="16"/>
      <c r="J10" s="27"/>
    </row>
    <row r="11" s="9" customFormat="1" ht="138" customHeight="1" spans="1:10">
      <c r="A11" s="18">
        <v>7</v>
      </c>
      <c r="B11" s="18" t="s">
        <v>148</v>
      </c>
      <c r="C11" s="21" t="s">
        <v>149</v>
      </c>
      <c r="D11" s="18" t="s">
        <v>94</v>
      </c>
      <c r="E11" s="18">
        <v>36</v>
      </c>
      <c r="F11" s="20">
        <v>33</v>
      </c>
      <c r="G11" s="20">
        <f t="shared" si="0"/>
        <v>1188</v>
      </c>
      <c r="H11" s="16"/>
      <c r="I11" s="16"/>
      <c r="J11" s="27"/>
    </row>
    <row r="12" s="9" customFormat="1" ht="138" customHeight="1" spans="1:10">
      <c r="A12" s="18">
        <v>8</v>
      </c>
      <c r="B12" s="18" t="s">
        <v>150</v>
      </c>
      <c r="C12" s="21" t="s">
        <v>151</v>
      </c>
      <c r="D12" s="18" t="s">
        <v>94</v>
      </c>
      <c r="E12" s="18">
        <v>30</v>
      </c>
      <c r="F12" s="20">
        <v>38</v>
      </c>
      <c r="G12" s="20">
        <f t="shared" si="0"/>
        <v>1140</v>
      </c>
      <c r="H12" s="16"/>
      <c r="I12" s="16"/>
      <c r="J12" s="27"/>
    </row>
    <row r="13" s="9" customFormat="1" ht="138" customHeight="1" spans="1:10">
      <c r="A13" s="18">
        <v>9</v>
      </c>
      <c r="B13" s="18" t="s">
        <v>152</v>
      </c>
      <c r="C13" s="21" t="s">
        <v>153</v>
      </c>
      <c r="D13" s="18" t="s">
        <v>94</v>
      </c>
      <c r="E13" s="18">
        <v>44</v>
      </c>
      <c r="F13" s="20">
        <v>45</v>
      </c>
      <c r="G13" s="20">
        <f t="shared" si="0"/>
        <v>1980</v>
      </c>
      <c r="H13" s="16"/>
      <c r="I13" s="16"/>
      <c r="J13" s="27"/>
    </row>
    <row r="14" s="9" customFormat="1" ht="138" customHeight="1" spans="1:10">
      <c r="A14" s="18">
        <v>10</v>
      </c>
      <c r="B14" s="18" t="s">
        <v>154</v>
      </c>
      <c r="C14" s="19" t="s">
        <v>155</v>
      </c>
      <c r="D14" s="18" t="s">
        <v>107</v>
      </c>
      <c r="E14" s="18">
        <v>4</v>
      </c>
      <c r="F14" s="20">
        <f>45+65</f>
        <v>110</v>
      </c>
      <c r="G14" s="20">
        <f t="shared" si="0"/>
        <v>440</v>
      </c>
      <c r="H14" s="16"/>
      <c r="I14" s="16"/>
      <c r="J14" s="27"/>
    </row>
    <row r="15" s="9" customFormat="1" ht="138" customHeight="1" spans="1:10">
      <c r="A15" s="18">
        <v>11</v>
      </c>
      <c r="B15" s="18" t="s">
        <v>156</v>
      </c>
      <c r="C15" s="19" t="s">
        <v>157</v>
      </c>
      <c r="D15" s="18" t="s">
        <v>110</v>
      </c>
      <c r="E15" s="18">
        <v>4</v>
      </c>
      <c r="F15" s="20">
        <f>155+45</f>
        <v>200</v>
      </c>
      <c r="G15" s="20">
        <f t="shared" si="0"/>
        <v>800</v>
      </c>
      <c r="H15" s="16"/>
      <c r="I15" s="16"/>
      <c r="J15" s="27"/>
    </row>
    <row r="16" s="9" customFormat="1" ht="105" customHeight="1" spans="1:10">
      <c r="A16" s="18">
        <v>12</v>
      </c>
      <c r="B16" s="18" t="s">
        <v>158</v>
      </c>
      <c r="C16" s="19" t="s">
        <v>159</v>
      </c>
      <c r="D16" s="18" t="s">
        <v>94</v>
      </c>
      <c r="E16" s="18">
        <v>24.8</v>
      </c>
      <c r="F16" s="20">
        <v>14</v>
      </c>
      <c r="G16" s="20">
        <f t="shared" si="0"/>
        <v>347.2</v>
      </c>
      <c r="H16" s="16"/>
      <c r="I16" s="16"/>
      <c r="J16" s="27"/>
    </row>
    <row r="17" s="9" customFormat="1" ht="105" customHeight="1" spans="1:10">
      <c r="A17" s="18">
        <v>13</v>
      </c>
      <c r="B17" s="18" t="s">
        <v>160</v>
      </c>
      <c r="C17" s="19" t="s">
        <v>161</v>
      </c>
      <c r="D17" s="18" t="s">
        <v>94</v>
      </c>
      <c r="E17" s="18">
        <v>10.6</v>
      </c>
      <c r="F17" s="20">
        <v>25</v>
      </c>
      <c r="G17" s="20">
        <f t="shared" si="0"/>
        <v>265</v>
      </c>
      <c r="H17" s="16"/>
      <c r="I17" s="16"/>
      <c r="J17" s="27"/>
    </row>
    <row r="18" s="9" customFormat="1" ht="105" customHeight="1" spans="1:10">
      <c r="A18" s="18">
        <v>14</v>
      </c>
      <c r="B18" s="18" t="s">
        <v>162</v>
      </c>
      <c r="C18" s="19" t="s">
        <v>163</v>
      </c>
      <c r="D18" s="18" t="s">
        <v>94</v>
      </c>
      <c r="E18" s="18">
        <v>205.2</v>
      </c>
      <c r="F18" s="20">
        <v>38</v>
      </c>
      <c r="G18" s="20">
        <f t="shared" si="0"/>
        <v>7797.6</v>
      </c>
      <c r="H18" s="16"/>
      <c r="I18" s="16"/>
      <c r="J18" s="27"/>
    </row>
    <row r="19" s="9" customFormat="1" ht="105" customHeight="1" spans="1:10">
      <c r="A19" s="18">
        <v>15</v>
      </c>
      <c r="B19" s="18" t="s">
        <v>164</v>
      </c>
      <c r="C19" s="19" t="s">
        <v>165</v>
      </c>
      <c r="D19" s="18" t="s">
        <v>107</v>
      </c>
      <c r="E19" s="18">
        <v>20</v>
      </c>
      <c r="F19" s="20">
        <v>35</v>
      </c>
      <c r="G19" s="20">
        <f t="shared" si="0"/>
        <v>700</v>
      </c>
      <c r="H19" s="16"/>
      <c r="I19" s="16"/>
      <c r="J19" s="27"/>
    </row>
    <row r="20" s="9" customFormat="1" ht="61" customHeight="1" spans="1:10">
      <c r="A20" s="18">
        <v>16</v>
      </c>
      <c r="B20" s="18" t="s">
        <v>166</v>
      </c>
      <c r="C20" s="19" t="s">
        <v>167</v>
      </c>
      <c r="D20" s="18" t="s">
        <v>168</v>
      </c>
      <c r="E20" s="18">
        <v>4</v>
      </c>
      <c r="F20" s="20">
        <v>230</v>
      </c>
      <c r="G20" s="20">
        <f t="shared" si="0"/>
        <v>920</v>
      </c>
      <c r="H20" s="16"/>
      <c r="I20" s="16"/>
      <c r="J20" s="27"/>
    </row>
    <row r="21" s="9" customFormat="1" ht="61" customHeight="1" spans="1:10">
      <c r="A21" s="18">
        <v>17</v>
      </c>
      <c r="B21" s="18" t="s">
        <v>169</v>
      </c>
      <c r="C21" s="19" t="s">
        <v>170</v>
      </c>
      <c r="D21" s="18" t="s">
        <v>107</v>
      </c>
      <c r="E21" s="18">
        <v>16</v>
      </c>
      <c r="F21" s="20">
        <v>50</v>
      </c>
      <c r="G21" s="20">
        <f t="shared" si="0"/>
        <v>800</v>
      </c>
      <c r="H21" s="16"/>
      <c r="I21" s="16"/>
      <c r="J21" s="27"/>
    </row>
    <row r="22" s="9" customFormat="1" ht="107" customHeight="1" spans="1:10">
      <c r="A22" s="18">
        <v>18</v>
      </c>
      <c r="B22" s="18" t="s">
        <v>171</v>
      </c>
      <c r="C22" s="19" t="s">
        <v>172</v>
      </c>
      <c r="D22" s="18" t="s">
        <v>110</v>
      </c>
      <c r="E22" s="18">
        <v>4</v>
      </c>
      <c r="F22" s="20">
        <v>30</v>
      </c>
      <c r="G22" s="20">
        <f t="shared" si="0"/>
        <v>120</v>
      </c>
      <c r="H22" s="16"/>
      <c r="I22" s="16"/>
      <c r="J22" s="27"/>
    </row>
    <row r="23" s="9" customFormat="1" ht="107" customHeight="1" spans="1:10">
      <c r="A23" s="18">
        <v>19</v>
      </c>
      <c r="B23" s="18" t="s">
        <v>173</v>
      </c>
      <c r="C23" s="19" t="s">
        <v>174</v>
      </c>
      <c r="D23" s="18" t="s">
        <v>110</v>
      </c>
      <c r="E23" s="18">
        <v>12</v>
      </c>
      <c r="F23" s="18">
        <v>95</v>
      </c>
      <c r="G23" s="18">
        <f t="shared" si="0"/>
        <v>1140</v>
      </c>
      <c r="H23" s="16"/>
      <c r="I23" s="16"/>
      <c r="J23" s="28">
        <v>0</v>
      </c>
    </row>
    <row r="24" s="9" customFormat="1" ht="107" customHeight="1" spans="1:10">
      <c r="A24" s="18">
        <v>20</v>
      </c>
      <c r="B24" s="18" t="s">
        <v>175</v>
      </c>
      <c r="C24" s="19" t="s">
        <v>176</v>
      </c>
      <c r="D24" s="18" t="s">
        <v>110</v>
      </c>
      <c r="E24" s="18">
        <v>4</v>
      </c>
      <c r="F24" s="18">
        <v>95</v>
      </c>
      <c r="G24" s="18">
        <f t="shared" si="0"/>
        <v>380</v>
      </c>
      <c r="H24" s="16"/>
      <c r="I24" s="16"/>
      <c r="J24" s="28">
        <v>0</v>
      </c>
    </row>
    <row r="25" s="9" customFormat="1" ht="107" customHeight="1" spans="1:10">
      <c r="A25" s="18">
        <v>21</v>
      </c>
      <c r="B25" s="18" t="s">
        <v>177</v>
      </c>
      <c r="C25" s="19" t="s">
        <v>178</v>
      </c>
      <c r="D25" s="18" t="s">
        <v>110</v>
      </c>
      <c r="E25" s="18">
        <v>4</v>
      </c>
      <c r="F25" s="18">
        <v>70</v>
      </c>
      <c r="G25" s="18">
        <f t="shared" si="0"/>
        <v>280</v>
      </c>
      <c r="H25" s="16"/>
      <c r="I25" s="16"/>
      <c r="J25" s="28">
        <v>0</v>
      </c>
    </row>
    <row r="26" s="9" customFormat="1" ht="107" customHeight="1" spans="1:10">
      <c r="A26" s="18">
        <v>22</v>
      </c>
      <c r="B26" s="18" t="s">
        <v>179</v>
      </c>
      <c r="C26" s="19" t="s">
        <v>180</v>
      </c>
      <c r="D26" s="18" t="s">
        <v>110</v>
      </c>
      <c r="E26" s="18">
        <v>16</v>
      </c>
      <c r="F26" s="18">
        <v>70</v>
      </c>
      <c r="G26" s="18">
        <f t="shared" si="0"/>
        <v>1120</v>
      </c>
      <c r="H26" s="16"/>
      <c r="I26" s="16"/>
      <c r="J26" s="28">
        <v>0</v>
      </c>
    </row>
    <row r="27" s="9" customFormat="1" ht="107" customHeight="1" spans="1:10">
      <c r="A27" s="18">
        <v>23</v>
      </c>
      <c r="B27" s="18" t="s">
        <v>181</v>
      </c>
      <c r="C27" s="19" t="s">
        <v>182</v>
      </c>
      <c r="D27" s="18" t="s">
        <v>110</v>
      </c>
      <c r="E27" s="18">
        <v>4</v>
      </c>
      <c r="F27" s="18">
        <v>70</v>
      </c>
      <c r="G27" s="18">
        <f t="shared" si="0"/>
        <v>280</v>
      </c>
      <c r="H27" s="16"/>
      <c r="I27" s="16"/>
      <c r="J27" s="28">
        <v>0</v>
      </c>
    </row>
    <row r="28" s="9" customFormat="1" ht="107" customHeight="1" spans="1:10">
      <c r="A28" s="18">
        <v>24</v>
      </c>
      <c r="B28" s="18" t="s">
        <v>183</v>
      </c>
      <c r="C28" s="19" t="s">
        <v>184</v>
      </c>
      <c r="D28" s="18" t="s">
        <v>110</v>
      </c>
      <c r="E28" s="18">
        <v>48</v>
      </c>
      <c r="F28" s="18">
        <v>95</v>
      </c>
      <c r="G28" s="18">
        <f t="shared" si="0"/>
        <v>4560</v>
      </c>
      <c r="H28" s="16"/>
      <c r="I28" s="16"/>
      <c r="J28" s="28">
        <v>0</v>
      </c>
    </row>
    <row r="29" s="9" customFormat="1" ht="107" customHeight="1" spans="1:10">
      <c r="A29" s="18">
        <v>25</v>
      </c>
      <c r="B29" s="18" t="s">
        <v>185</v>
      </c>
      <c r="C29" s="19" t="s">
        <v>186</v>
      </c>
      <c r="D29" s="18" t="s">
        <v>110</v>
      </c>
      <c r="E29" s="18">
        <v>4</v>
      </c>
      <c r="F29" s="18">
        <v>80</v>
      </c>
      <c r="G29" s="18">
        <f t="shared" si="0"/>
        <v>320</v>
      </c>
      <c r="H29" s="16"/>
      <c r="I29" s="16"/>
      <c r="J29" s="28">
        <v>0</v>
      </c>
    </row>
    <row r="30" s="9" customFormat="1" ht="107" customHeight="1" spans="1:10">
      <c r="A30" s="18">
        <v>26</v>
      </c>
      <c r="B30" s="18" t="s">
        <v>187</v>
      </c>
      <c r="C30" s="19" t="s">
        <v>188</v>
      </c>
      <c r="D30" s="18" t="s">
        <v>110</v>
      </c>
      <c r="E30" s="18">
        <v>4</v>
      </c>
      <c r="F30" s="18">
        <v>80</v>
      </c>
      <c r="G30" s="18">
        <f t="shared" si="0"/>
        <v>320</v>
      </c>
      <c r="H30" s="16"/>
      <c r="I30" s="16"/>
      <c r="J30" s="28">
        <v>0</v>
      </c>
    </row>
    <row r="31" s="9" customFormat="1" ht="107" customHeight="1" spans="1:10">
      <c r="A31" s="18">
        <v>27</v>
      </c>
      <c r="B31" s="18" t="s">
        <v>189</v>
      </c>
      <c r="C31" s="19" t="s">
        <v>190</v>
      </c>
      <c r="D31" s="18" t="s">
        <v>110</v>
      </c>
      <c r="E31" s="18">
        <v>12</v>
      </c>
      <c r="F31" s="18">
        <v>80</v>
      </c>
      <c r="G31" s="18">
        <f t="shared" si="0"/>
        <v>960</v>
      </c>
      <c r="H31" s="16"/>
      <c r="I31" s="16"/>
      <c r="J31" s="28">
        <v>0</v>
      </c>
    </row>
    <row r="32" s="9" customFormat="1" ht="53" customHeight="1" spans="1:10">
      <c r="A32" s="18">
        <v>28</v>
      </c>
      <c r="B32" s="18" t="s">
        <v>191</v>
      </c>
      <c r="C32" s="19" t="s">
        <v>192</v>
      </c>
      <c r="D32" s="18" t="s">
        <v>110</v>
      </c>
      <c r="E32" s="18">
        <v>4</v>
      </c>
      <c r="F32" s="18">
        <v>35</v>
      </c>
      <c r="G32" s="18">
        <f t="shared" si="0"/>
        <v>140</v>
      </c>
      <c r="H32" s="16"/>
      <c r="I32" s="16"/>
      <c r="J32" s="28">
        <v>0</v>
      </c>
    </row>
    <row r="33" s="9" customFormat="1" ht="53" customHeight="1" spans="1:10">
      <c r="A33" s="18">
        <v>29</v>
      </c>
      <c r="B33" s="18" t="s">
        <v>193</v>
      </c>
      <c r="C33" s="19" t="s">
        <v>194</v>
      </c>
      <c r="D33" s="18" t="s">
        <v>110</v>
      </c>
      <c r="E33" s="18">
        <v>8</v>
      </c>
      <c r="F33" s="18">
        <v>30</v>
      </c>
      <c r="G33" s="18">
        <f t="shared" si="0"/>
        <v>240</v>
      </c>
      <c r="H33" s="16"/>
      <c r="I33" s="16"/>
      <c r="J33" s="27"/>
    </row>
    <row r="34" s="9" customFormat="1" ht="53" customHeight="1" spans="1:10">
      <c r="A34" s="18">
        <v>30</v>
      </c>
      <c r="B34" s="18" t="s">
        <v>195</v>
      </c>
      <c r="C34" s="19" t="s">
        <v>196</v>
      </c>
      <c r="D34" s="18" t="s">
        <v>110</v>
      </c>
      <c r="E34" s="18">
        <v>12</v>
      </c>
      <c r="F34" s="18">
        <v>60</v>
      </c>
      <c r="G34" s="18">
        <f t="shared" si="0"/>
        <v>720</v>
      </c>
      <c r="H34" s="16"/>
      <c r="I34" s="16"/>
      <c r="J34" s="27"/>
    </row>
    <row r="35" s="9" customFormat="1" spans="1:10">
      <c r="A35" s="17" t="s">
        <v>197</v>
      </c>
      <c r="B35" s="14"/>
      <c r="C35" s="15"/>
      <c r="D35" s="18"/>
      <c r="E35" s="18"/>
      <c r="F35" s="20"/>
      <c r="G35" s="20"/>
      <c r="H35" s="16"/>
      <c r="I35" s="16"/>
      <c r="J35" s="27"/>
    </row>
    <row r="36" s="9" customFormat="1" ht="126" customHeight="1" spans="1:10">
      <c r="A36" s="18">
        <v>29</v>
      </c>
      <c r="B36" s="18" t="s">
        <v>198</v>
      </c>
      <c r="C36" s="21" t="s">
        <v>199</v>
      </c>
      <c r="D36" s="18" t="s">
        <v>200</v>
      </c>
      <c r="E36" s="18">
        <v>4</v>
      </c>
      <c r="F36" s="20">
        <v>1500</v>
      </c>
      <c r="G36" s="20">
        <f t="shared" ref="G36:G53" si="1">E36*F36</f>
        <v>6000</v>
      </c>
      <c r="H36" s="16"/>
      <c r="I36" s="16"/>
      <c r="J36" s="27"/>
    </row>
    <row r="37" s="9" customFormat="1" ht="70" customHeight="1" spans="1:10">
      <c r="A37" s="18">
        <v>30</v>
      </c>
      <c r="B37" s="18" t="s">
        <v>201</v>
      </c>
      <c r="C37" s="19" t="s">
        <v>202</v>
      </c>
      <c r="D37" s="18" t="s">
        <v>200</v>
      </c>
      <c r="E37" s="18">
        <v>4</v>
      </c>
      <c r="F37" s="20">
        <v>85</v>
      </c>
      <c r="G37" s="20">
        <f t="shared" si="1"/>
        <v>340</v>
      </c>
      <c r="H37" s="16"/>
      <c r="I37" s="16"/>
      <c r="J37" s="27"/>
    </row>
    <row r="38" s="9" customFormat="1" ht="70" customHeight="1" spans="1:10">
      <c r="A38" s="18">
        <v>31</v>
      </c>
      <c r="B38" s="18" t="s">
        <v>203</v>
      </c>
      <c r="C38" s="19" t="s">
        <v>204</v>
      </c>
      <c r="D38" s="18" t="s">
        <v>107</v>
      </c>
      <c r="E38" s="18">
        <v>12</v>
      </c>
      <c r="F38" s="20">
        <v>25</v>
      </c>
      <c r="G38" s="20">
        <f t="shared" si="1"/>
        <v>300</v>
      </c>
      <c r="H38" s="16"/>
      <c r="I38" s="16"/>
      <c r="J38" s="27"/>
    </row>
    <row r="39" s="9" customFormat="1" ht="70" customHeight="1" spans="1:10">
      <c r="A39" s="18">
        <v>32</v>
      </c>
      <c r="B39" s="18" t="s">
        <v>205</v>
      </c>
      <c r="C39" s="19" t="s">
        <v>206</v>
      </c>
      <c r="D39" s="18" t="s">
        <v>107</v>
      </c>
      <c r="E39" s="18">
        <v>4</v>
      </c>
      <c r="F39" s="22">
        <v>25</v>
      </c>
      <c r="G39" s="20">
        <f t="shared" si="1"/>
        <v>100</v>
      </c>
      <c r="H39" s="16"/>
      <c r="I39" s="16"/>
      <c r="J39" s="27"/>
    </row>
    <row r="40" s="9" customFormat="1" ht="70" customHeight="1" spans="1:10">
      <c r="A40" s="18">
        <v>33</v>
      </c>
      <c r="B40" s="18" t="s">
        <v>207</v>
      </c>
      <c r="C40" s="19" t="s">
        <v>208</v>
      </c>
      <c r="D40" s="18" t="s">
        <v>107</v>
      </c>
      <c r="E40" s="18">
        <v>12</v>
      </c>
      <c r="F40" s="18">
        <v>10</v>
      </c>
      <c r="G40" s="20">
        <f t="shared" si="1"/>
        <v>120</v>
      </c>
      <c r="H40" s="16"/>
      <c r="I40" s="16"/>
      <c r="J40" s="27"/>
    </row>
    <row r="41" s="9" customFormat="1" ht="70" customHeight="1" spans="1:10">
      <c r="A41" s="18">
        <v>34</v>
      </c>
      <c r="B41" s="18" t="s">
        <v>209</v>
      </c>
      <c r="C41" s="21" t="s">
        <v>210</v>
      </c>
      <c r="D41" s="18" t="s">
        <v>107</v>
      </c>
      <c r="E41" s="18">
        <v>4</v>
      </c>
      <c r="F41" s="22">
        <v>130</v>
      </c>
      <c r="G41" s="20">
        <f t="shared" si="1"/>
        <v>520</v>
      </c>
      <c r="H41" s="16"/>
      <c r="I41" s="16"/>
      <c r="J41" s="27"/>
    </row>
    <row r="42" s="9" customFormat="1" ht="70" customHeight="1" spans="1:10">
      <c r="A42" s="18">
        <v>35</v>
      </c>
      <c r="B42" s="18" t="s">
        <v>211</v>
      </c>
      <c r="C42" s="21" t="s">
        <v>212</v>
      </c>
      <c r="D42" s="18" t="s">
        <v>107</v>
      </c>
      <c r="E42" s="18">
        <v>8</v>
      </c>
      <c r="F42" s="22">
        <v>130</v>
      </c>
      <c r="G42" s="20">
        <f t="shared" si="1"/>
        <v>1040</v>
      </c>
      <c r="H42" s="16"/>
      <c r="I42" s="16"/>
      <c r="J42" s="27"/>
    </row>
    <row r="43" s="9" customFormat="1" ht="70" customHeight="1" spans="1:10">
      <c r="A43" s="18">
        <v>36</v>
      </c>
      <c r="B43" s="18" t="s">
        <v>213</v>
      </c>
      <c r="C43" s="21" t="s">
        <v>214</v>
      </c>
      <c r="D43" s="18" t="s">
        <v>107</v>
      </c>
      <c r="E43" s="18">
        <v>28</v>
      </c>
      <c r="F43" s="22">
        <v>20</v>
      </c>
      <c r="G43" s="20">
        <f t="shared" si="1"/>
        <v>560</v>
      </c>
      <c r="H43" s="16"/>
      <c r="I43" s="16"/>
      <c r="J43" s="27"/>
    </row>
    <row r="44" s="9" customFormat="1" ht="70" customHeight="1" spans="1:10">
      <c r="A44" s="18">
        <v>37</v>
      </c>
      <c r="B44" s="18" t="s">
        <v>215</v>
      </c>
      <c r="C44" s="21" t="s">
        <v>216</v>
      </c>
      <c r="D44" s="18" t="s">
        <v>107</v>
      </c>
      <c r="E44" s="18">
        <v>8</v>
      </c>
      <c r="F44" s="22">
        <v>23</v>
      </c>
      <c r="G44" s="20">
        <f t="shared" si="1"/>
        <v>184</v>
      </c>
      <c r="H44" s="16"/>
      <c r="I44" s="16"/>
      <c r="J44" s="27"/>
    </row>
    <row r="45" s="9" customFormat="1" ht="70" customHeight="1" spans="1:10">
      <c r="A45" s="18">
        <v>38</v>
      </c>
      <c r="B45" s="18" t="s">
        <v>217</v>
      </c>
      <c r="C45" s="21" t="s">
        <v>218</v>
      </c>
      <c r="D45" s="18" t="s">
        <v>107</v>
      </c>
      <c r="E45" s="18">
        <v>4</v>
      </c>
      <c r="F45" s="22">
        <v>50</v>
      </c>
      <c r="G45" s="20">
        <f t="shared" si="1"/>
        <v>200</v>
      </c>
      <c r="H45" s="16"/>
      <c r="I45" s="16"/>
      <c r="J45" s="27"/>
    </row>
    <row r="46" s="9" customFormat="1" ht="106" customHeight="1" spans="1:10">
      <c r="A46" s="18">
        <v>39</v>
      </c>
      <c r="B46" s="18" t="s">
        <v>219</v>
      </c>
      <c r="C46" s="19" t="s">
        <v>220</v>
      </c>
      <c r="D46" s="18" t="s">
        <v>94</v>
      </c>
      <c r="E46" s="18">
        <v>1440</v>
      </c>
      <c r="F46" s="20">
        <v>12.5</v>
      </c>
      <c r="G46" s="20">
        <f t="shared" si="1"/>
        <v>18000</v>
      </c>
      <c r="H46" s="16"/>
      <c r="I46" s="16"/>
      <c r="J46" s="27"/>
    </row>
    <row r="47" s="9" customFormat="1" ht="106" customHeight="1" spans="1:10">
      <c r="A47" s="18">
        <v>40</v>
      </c>
      <c r="B47" s="18" t="s">
        <v>221</v>
      </c>
      <c r="C47" s="19" t="s">
        <v>222</v>
      </c>
      <c r="D47" s="18" t="s">
        <v>94</v>
      </c>
      <c r="E47" s="18">
        <v>720</v>
      </c>
      <c r="F47" s="20">
        <v>19</v>
      </c>
      <c r="G47" s="20">
        <f t="shared" si="1"/>
        <v>13680</v>
      </c>
      <c r="H47" s="16"/>
      <c r="I47" s="16"/>
      <c r="J47" s="27"/>
    </row>
    <row r="48" s="9" customFormat="1" ht="106" customHeight="1" spans="1:10">
      <c r="A48" s="18">
        <v>41</v>
      </c>
      <c r="B48" s="18" t="s">
        <v>223</v>
      </c>
      <c r="C48" s="19" t="s">
        <v>224</v>
      </c>
      <c r="D48" s="18" t="s">
        <v>94</v>
      </c>
      <c r="E48" s="18">
        <v>168</v>
      </c>
      <c r="F48" s="20">
        <v>25</v>
      </c>
      <c r="G48" s="20">
        <f t="shared" si="1"/>
        <v>4200</v>
      </c>
      <c r="H48" s="16"/>
      <c r="I48" s="16"/>
      <c r="J48" s="27"/>
    </row>
    <row r="49" s="9" customFormat="1" ht="106" customHeight="1" spans="1:10">
      <c r="A49" s="18">
        <v>42</v>
      </c>
      <c r="B49" s="18" t="s">
        <v>225</v>
      </c>
      <c r="C49" s="19" t="s">
        <v>226</v>
      </c>
      <c r="D49" s="18" t="s">
        <v>94</v>
      </c>
      <c r="E49" s="18">
        <v>2000</v>
      </c>
      <c r="F49" s="20">
        <v>10</v>
      </c>
      <c r="G49" s="20">
        <f t="shared" si="1"/>
        <v>20000</v>
      </c>
      <c r="H49" s="16"/>
      <c r="I49" s="16"/>
      <c r="J49" s="27"/>
    </row>
    <row r="50" s="9" customFormat="1" ht="106" customHeight="1" spans="1:10">
      <c r="A50" s="18">
        <v>43</v>
      </c>
      <c r="B50" s="18" t="s">
        <v>227</v>
      </c>
      <c r="C50" s="19" t="s">
        <v>228</v>
      </c>
      <c r="D50" s="18" t="s">
        <v>94</v>
      </c>
      <c r="E50" s="18">
        <v>200</v>
      </c>
      <c r="F50" s="20">
        <v>20</v>
      </c>
      <c r="G50" s="20">
        <f t="shared" si="1"/>
        <v>4000</v>
      </c>
      <c r="H50" s="16"/>
      <c r="I50" s="16"/>
      <c r="J50" s="27"/>
    </row>
    <row r="51" s="9" customFormat="1" ht="106" customHeight="1" spans="1:10">
      <c r="A51" s="18">
        <v>44</v>
      </c>
      <c r="B51" s="18" t="s">
        <v>229</v>
      </c>
      <c r="C51" s="19" t="s">
        <v>230</v>
      </c>
      <c r="D51" s="18" t="s">
        <v>94</v>
      </c>
      <c r="E51" s="18">
        <v>120</v>
      </c>
      <c r="F51" s="20">
        <v>30</v>
      </c>
      <c r="G51" s="20">
        <f t="shared" si="1"/>
        <v>3600</v>
      </c>
      <c r="H51" s="16"/>
      <c r="I51" s="16"/>
      <c r="J51" s="27"/>
    </row>
    <row r="52" s="9" customFormat="1" ht="106" customHeight="1" spans="1:10">
      <c r="A52" s="18">
        <v>45</v>
      </c>
      <c r="B52" s="18" t="s">
        <v>231</v>
      </c>
      <c r="C52" s="19" t="s">
        <v>232</v>
      </c>
      <c r="D52" s="18" t="s">
        <v>94</v>
      </c>
      <c r="E52" s="18">
        <v>160</v>
      </c>
      <c r="F52" s="20">
        <v>40</v>
      </c>
      <c r="G52" s="20">
        <f t="shared" si="1"/>
        <v>6400</v>
      </c>
      <c r="H52" s="16"/>
      <c r="I52" s="16"/>
      <c r="J52" s="27"/>
    </row>
    <row r="53" s="9" customFormat="1" spans="1:10">
      <c r="A53" s="17" t="s">
        <v>233</v>
      </c>
      <c r="B53" s="18"/>
      <c r="C53" s="19"/>
      <c r="D53" s="18"/>
      <c r="E53" s="18"/>
      <c r="F53" s="20"/>
      <c r="G53" s="20"/>
      <c r="H53" s="16"/>
      <c r="I53" s="16"/>
      <c r="J53" s="27"/>
    </row>
    <row r="54" s="9" customFormat="1" ht="87" customHeight="1" spans="1:10">
      <c r="A54" s="18">
        <v>47</v>
      </c>
      <c r="B54" s="18" t="s">
        <v>225</v>
      </c>
      <c r="C54" s="19" t="s">
        <v>226</v>
      </c>
      <c r="D54" s="18" t="s">
        <v>94</v>
      </c>
      <c r="E54" s="18">
        <v>120</v>
      </c>
      <c r="F54" s="20">
        <v>10</v>
      </c>
      <c r="G54" s="20">
        <f>E54*F54</f>
        <v>1200</v>
      </c>
      <c r="H54" s="16"/>
      <c r="I54" s="16"/>
      <c r="J54" s="27"/>
    </row>
    <row r="55" s="9" customFormat="1" ht="128" customHeight="1" spans="1:10">
      <c r="A55" s="18">
        <v>48</v>
      </c>
      <c r="B55" s="18" t="s">
        <v>234</v>
      </c>
      <c r="C55" s="19" t="s">
        <v>235</v>
      </c>
      <c r="D55" s="18" t="s">
        <v>94</v>
      </c>
      <c r="E55" s="18">
        <v>360</v>
      </c>
      <c r="F55" s="18">
        <v>2.5</v>
      </c>
      <c r="G55" s="20">
        <f>E55*F55</f>
        <v>900</v>
      </c>
      <c r="H55" s="16"/>
      <c r="I55" s="16"/>
      <c r="J55" s="27"/>
    </row>
    <row r="56" s="9" customFormat="1" ht="128" customHeight="1" spans="1:10">
      <c r="A56" s="18">
        <v>49</v>
      </c>
      <c r="B56" s="18" t="s">
        <v>236</v>
      </c>
      <c r="C56" s="19" t="s">
        <v>237</v>
      </c>
      <c r="D56" s="18" t="s">
        <v>94</v>
      </c>
      <c r="E56" s="18">
        <v>24</v>
      </c>
      <c r="F56" s="20">
        <v>8</v>
      </c>
      <c r="G56" s="20">
        <f>E56*F56</f>
        <v>192</v>
      </c>
      <c r="H56" s="16"/>
      <c r="I56" s="16"/>
      <c r="J56" s="27"/>
    </row>
    <row r="57" s="9" customFormat="1" ht="75" customHeight="1" spans="1:10">
      <c r="A57" s="18">
        <v>50</v>
      </c>
      <c r="B57" s="18" t="s">
        <v>238</v>
      </c>
      <c r="C57" s="19" t="s">
        <v>239</v>
      </c>
      <c r="D57" s="18" t="s">
        <v>110</v>
      </c>
      <c r="E57" s="18">
        <v>40</v>
      </c>
      <c r="F57" s="20">
        <v>20</v>
      </c>
      <c r="G57" s="20">
        <f t="shared" ref="G57:G63" si="2">E57*F57</f>
        <v>800</v>
      </c>
      <c r="H57" s="16"/>
      <c r="I57" s="16"/>
      <c r="J57" s="27"/>
    </row>
    <row r="58" s="9" customFormat="1" ht="75" customHeight="1" spans="1:10">
      <c r="A58" s="18">
        <v>51</v>
      </c>
      <c r="B58" s="18" t="s">
        <v>240</v>
      </c>
      <c r="C58" s="19" t="s">
        <v>241</v>
      </c>
      <c r="D58" s="18" t="s">
        <v>242</v>
      </c>
      <c r="E58" s="18">
        <v>8</v>
      </c>
      <c r="F58" s="20">
        <v>55</v>
      </c>
      <c r="G58" s="20">
        <f t="shared" si="2"/>
        <v>440</v>
      </c>
      <c r="H58" s="16"/>
      <c r="I58" s="16"/>
      <c r="J58" s="27"/>
    </row>
    <row r="59" s="9" customFormat="1" ht="75" customHeight="1" spans="1:10">
      <c r="A59" s="18">
        <v>52</v>
      </c>
      <c r="B59" s="18" t="s">
        <v>243</v>
      </c>
      <c r="C59" s="19" t="s">
        <v>244</v>
      </c>
      <c r="D59" s="18" t="s">
        <v>110</v>
      </c>
      <c r="E59" s="18">
        <v>8</v>
      </c>
      <c r="F59" s="20">
        <v>190</v>
      </c>
      <c r="G59" s="20">
        <f t="shared" si="2"/>
        <v>1520</v>
      </c>
      <c r="H59" s="16"/>
      <c r="I59" s="16"/>
      <c r="J59" s="27"/>
    </row>
    <row r="60" s="9" customFormat="1" ht="75" customHeight="1" spans="1:10">
      <c r="A60" s="18">
        <v>53</v>
      </c>
      <c r="B60" s="18" t="s">
        <v>245</v>
      </c>
      <c r="C60" s="19" t="s">
        <v>246</v>
      </c>
      <c r="D60" s="18" t="s">
        <v>110</v>
      </c>
      <c r="E60" s="18">
        <v>24</v>
      </c>
      <c r="F60" s="20">
        <v>50</v>
      </c>
      <c r="G60" s="20">
        <f t="shared" si="2"/>
        <v>1200</v>
      </c>
      <c r="H60" s="16"/>
      <c r="I60" s="16"/>
      <c r="J60" s="27"/>
    </row>
    <row r="61" s="9" customFormat="1" spans="1:10">
      <c r="A61" s="17" t="s">
        <v>247</v>
      </c>
      <c r="B61" s="18"/>
      <c r="C61" s="19"/>
      <c r="D61" s="18"/>
      <c r="E61" s="18"/>
      <c r="F61" s="20"/>
      <c r="G61" s="20"/>
      <c r="H61" s="16"/>
      <c r="I61" s="16"/>
      <c r="J61" s="27"/>
    </row>
    <row r="62" s="9" customFormat="1" ht="69" customHeight="1" spans="1:10">
      <c r="A62" s="18">
        <v>54</v>
      </c>
      <c r="B62" s="18" t="s">
        <v>248</v>
      </c>
      <c r="C62" s="23" t="s">
        <v>249</v>
      </c>
      <c r="D62" s="18" t="s">
        <v>107</v>
      </c>
      <c r="E62" s="18">
        <v>4</v>
      </c>
      <c r="F62" s="20">
        <v>25</v>
      </c>
      <c r="G62" s="20">
        <f t="shared" si="2"/>
        <v>100</v>
      </c>
      <c r="H62" s="16"/>
      <c r="I62" s="16"/>
      <c r="J62" s="27"/>
    </row>
    <row r="63" s="9" customFormat="1" ht="109" customHeight="1" spans="1:10">
      <c r="A63" s="18">
        <v>55</v>
      </c>
      <c r="B63" s="24" t="s">
        <v>250</v>
      </c>
      <c r="C63" s="23" t="s">
        <v>251</v>
      </c>
      <c r="D63" s="25" t="s">
        <v>94</v>
      </c>
      <c r="E63" s="25">
        <v>52.76</v>
      </c>
      <c r="F63" s="25">
        <v>20</v>
      </c>
      <c r="G63" s="20">
        <f t="shared" si="2"/>
        <v>1055.2</v>
      </c>
      <c r="H63" s="16"/>
      <c r="I63" s="16"/>
      <c r="J63" s="27"/>
    </row>
    <row r="64" s="9" customFormat="1" spans="1:10">
      <c r="A64" s="17" t="s">
        <v>252</v>
      </c>
      <c r="B64" s="18"/>
      <c r="C64" s="19"/>
      <c r="D64" s="18"/>
      <c r="E64" s="18"/>
      <c r="F64" s="20"/>
      <c r="G64" s="20"/>
      <c r="H64" s="16"/>
      <c r="I64" s="16"/>
      <c r="J64" s="27"/>
    </row>
    <row r="65" s="9" customFormat="1" ht="90" customHeight="1" spans="1:10">
      <c r="A65" s="18">
        <v>56</v>
      </c>
      <c r="B65" s="18" t="s">
        <v>253</v>
      </c>
      <c r="C65" s="19" t="s">
        <v>254</v>
      </c>
      <c r="D65" s="18" t="s">
        <v>200</v>
      </c>
      <c r="E65" s="18">
        <v>4</v>
      </c>
      <c r="F65" s="20">
        <v>1200</v>
      </c>
      <c r="G65" s="20">
        <f>F65*E65</f>
        <v>4800</v>
      </c>
      <c r="H65" s="16"/>
      <c r="I65" s="16"/>
      <c r="J65" s="27"/>
    </row>
    <row r="66" s="9" customFormat="1" ht="90" customHeight="1" spans="1:10">
      <c r="A66" s="18">
        <v>57</v>
      </c>
      <c r="B66" s="18" t="s">
        <v>255</v>
      </c>
      <c r="C66" s="19" t="s">
        <v>256</v>
      </c>
      <c r="D66" s="18" t="s">
        <v>107</v>
      </c>
      <c r="E66" s="18">
        <v>68</v>
      </c>
      <c r="F66" s="20">
        <v>60</v>
      </c>
      <c r="G66" s="20">
        <f t="shared" ref="G66:G78" si="3">F66*E66</f>
        <v>4080</v>
      </c>
      <c r="H66" s="16"/>
      <c r="I66" s="16"/>
      <c r="J66" s="27"/>
    </row>
    <row r="67" s="9" customFormat="1" ht="90" customHeight="1" spans="1:10">
      <c r="A67" s="18">
        <v>58</v>
      </c>
      <c r="B67" s="18" t="s">
        <v>257</v>
      </c>
      <c r="C67" s="19" t="s">
        <v>258</v>
      </c>
      <c r="D67" s="18" t="s">
        <v>107</v>
      </c>
      <c r="E67" s="18">
        <v>4</v>
      </c>
      <c r="F67" s="20">
        <v>280</v>
      </c>
      <c r="G67" s="20">
        <f t="shared" si="3"/>
        <v>1120</v>
      </c>
      <c r="H67" s="16"/>
      <c r="I67" s="16"/>
      <c r="J67" s="27"/>
    </row>
    <row r="68" s="9" customFormat="1" ht="90" customHeight="1" spans="1:10">
      <c r="A68" s="18">
        <v>59</v>
      </c>
      <c r="B68" s="18" t="s">
        <v>259</v>
      </c>
      <c r="C68" s="19" t="s">
        <v>260</v>
      </c>
      <c r="D68" s="18" t="s">
        <v>107</v>
      </c>
      <c r="E68" s="18">
        <v>8</v>
      </c>
      <c r="F68" s="20">
        <v>750</v>
      </c>
      <c r="G68" s="20">
        <f t="shared" si="3"/>
        <v>6000</v>
      </c>
      <c r="H68" s="16"/>
      <c r="I68" s="16"/>
      <c r="J68" s="27"/>
    </row>
    <row r="69" s="9" customFormat="1" ht="197" customHeight="1" spans="1:10">
      <c r="A69" s="18">
        <v>60</v>
      </c>
      <c r="B69" s="18" t="s">
        <v>261</v>
      </c>
      <c r="C69" s="19" t="s">
        <v>262</v>
      </c>
      <c r="D69" s="18" t="s">
        <v>94</v>
      </c>
      <c r="E69" s="18">
        <v>73.6</v>
      </c>
      <c r="F69" s="20">
        <f>(0.25+0.2)*2*180</f>
        <v>162</v>
      </c>
      <c r="G69" s="20">
        <f t="shared" si="3"/>
        <v>11923.2</v>
      </c>
      <c r="H69" s="16"/>
      <c r="I69" s="16"/>
      <c r="J69" s="27"/>
    </row>
    <row r="70" s="9" customFormat="1" ht="201" customHeight="1" spans="1:10">
      <c r="A70" s="18">
        <v>61</v>
      </c>
      <c r="B70" s="18" t="s">
        <v>263</v>
      </c>
      <c r="C70" s="19" t="s">
        <v>264</v>
      </c>
      <c r="D70" s="18" t="s">
        <v>94</v>
      </c>
      <c r="E70" s="18">
        <v>9.6</v>
      </c>
      <c r="F70" s="20">
        <f>(0.8+0.2)*2*180</f>
        <v>360</v>
      </c>
      <c r="G70" s="20">
        <f t="shared" si="3"/>
        <v>3456</v>
      </c>
      <c r="H70" s="16"/>
      <c r="I70" s="16"/>
      <c r="J70" s="27"/>
    </row>
    <row r="71" s="9" customFormat="1" ht="202" customHeight="1" spans="1:10">
      <c r="A71" s="18">
        <v>62</v>
      </c>
      <c r="B71" s="18" t="s">
        <v>265</v>
      </c>
      <c r="C71" s="19" t="s">
        <v>266</v>
      </c>
      <c r="D71" s="18" t="s">
        <v>94</v>
      </c>
      <c r="E71" s="18">
        <v>12</v>
      </c>
      <c r="F71" s="20">
        <f>(0.63+0.2)*2*180</f>
        <v>298.8</v>
      </c>
      <c r="G71" s="20">
        <f t="shared" si="3"/>
        <v>3585.6</v>
      </c>
      <c r="H71" s="16"/>
      <c r="I71" s="16"/>
      <c r="J71" s="27"/>
    </row>
    <row r="72" s="9" customFormat="1" ht="209" customHeight="1" spans="1:10">
      <c r="A72" s="18">
        <v>63</v>
      </c>
      <c r="B72" s="18" t="s">
        <v>267</v>
      </c>
      <c r="C72" s="19" t="s">
        <v>268</v>
      </c>
      <c r="D72" s="18" t="s">
        <v>94</v>
      </c>
      <c r="E72" s="18">
        <v>6.8</v>
      </c>
      <c r="F72" s="20">
        <f>(0.5+0.2)*2*180</f>
        <v>252</v>
      </c>
      <c r="G72" s="20">
        <f t="shared" si="3"/>
        <v>1713.6</v>
      </c>
      <c r="H72" s="16"/>
      <c r="I72" s="16"/>
      <c r="J72" s="27"/>
    </row>
    <row r="73" s="9" customFormat="1" ht="212" customHeight="1" spans="1:10">
      <c r="A73" s="18">
        <v>64</v>
      </c>
      <c r="B73" s="18" t="s">
        <v>269</v>
      </c>
      <c r="C73" s="19" t="s">
        <v>270</v>
      </c>
      <c r="D73" s="18" t="s">
        <v>94</v>
      </c>
      <c r="E73" s="18">
        <v>24.4</v>
      </c>
      <c r="F73" s="20">
        <f>(0.32+0.2)*2*180</f>
        <v>187.2</v>
      </c>
      <c r="G73" s="20">
        <f t="shared" si="3"/>
        <v>4567.68</v>
      </c>
      <c r="H73" s="16"/>
      <c r="I73" s="16"/>
      <c r="J73" s="27"/>
    </row>
    <row r="74" s="9" customFormat="1" ht="196" customHeight="1" spans="1:10">
      <c r="A74" s="18">
        <v>65</v>
      </c>
      <c r="B74" s="18" t="s">
        <v>271</v>
      </c>
      <c r="C74" s="19" t="s">
        <v>272</v>
      </c>
      <c r="D74" s="18" t="s">
        <v>107</v>
      </c>
      <c r="E74" s="18">
        <v>12</v>
      </c>
      <c r="F74" s="20">
        <v>110</v>
      </c>
      <c r="G74" s="20">
        <f t="shared" si="3"/>
        <v>1320</v>
      </c>
      <c r="H74" s="16"/>
      <c r="I74" s="16"/>
      <c r="J74" s="27"/>
    </row>
    <row r="75" s="9" customFormat="1" ht="202" customHeight="1" spans="1:10">
      <c r="A75" s="18">
        <v>66</v>
      </c>
      <c r="B75" s="18" t="s">
        <v>273</v>
      </c>
      <c r="C75" s="19" t="s">
        <v>274</v>
      </c>
      <c r="D75" s="18" t="s">
        <v>107</v>
      </c>
      <c r="E75" s="18">
        <v>4</v>
      </c>
      <c r="F75" s="20">
        <v>500</v>
      </c>
      <c r="G75" s="20">
        <f t="shared" si="3"/>
        <v>2000</v>
      </c>
      <c r="H75" s="16"/>
      <c r="I75" s="16"/>
      <c r="J75" s="27"/>
    </row>
    <row r="76" s="9" customFormat="1" ht="192" customHeight="1" spans="1:10">
      <c r="A76" s="18">
        <v>67</v>
      </c>
      <c r="B76" s="18" t="s">
        <v>275</v>
      </c>
      <c r="C76" s="19" t="s">
        <v>276</v>
      </c>
      <c r="D76" s="18" t="s">
        <v>107</v>
      </c>
      <c r="E76" s="18">
        <v>4</v>
      </c>
      <c r="F76" s="20">
        <v>350</v>
      </c>
      <c r="G76" s="20">
        <f t="shared" si="3"/>
        <v>1400</v>
      </c>
      <c r="H76" s="16"/>
      <c r="I76" s="16"/>
      <c r="J76" s="27"/>
    </row>
    <row r="77" s="9" customFormat="1" ht="198" customHeight="1" spans="1:10">
      <c r="A77" s="18">
        <v>68</v>
      </c>
      <c r="B77" s="18" t="s">
        <v>277</v>
      </c>
      <c r="C77" s="19" t="s">
        <v>278</v>
      </c>
      <c r="D77" s="18" t="s">
        <v>107</v>
      </c>
      <c r="E77" s="18">
        <v>4</v>
      </c>
      <c r="F77" s="20">
        <v>300</v>
      </c>
      <c r="G77" s="20">
        <f t="shared" si="3"/>
        <v>1200</v>
      </c>
      <c r="H77" s="16"/>
      <c r="I77" s="16"/>
      <c r="J77" s="27"/>
    </row>
    <row r="78" s="9" customFormat="1" ht="200" customHeight="1" spans="1:10">
      <c r="A78" s="18">
        <v>69</v>
      </c>
      <c r="B78" s="18" t="s">
        <v>279</v>
      </c>
      <c r="C78" s="19" t="s">
        <v>280</v>
      </c>
      <c r="D78" s="18" t="s">
        <v>107</v>
      </c>
      <c r="E78" s="18">
        <v>4</v>
      </c>
      <c r="F78" s="20">
        <v>200</v>
      </c>
      <c r="G78" s="20">
        <f t="shared" si="3"/>
        <v>800</v>
      </c>
      <c r="H78" s="16"/>
      <c r="I78" s="16"/>
      <c r="J78" s="27"/>
    </row>
    <row r="79" s="9" customFormat="1" ht="27" customHeight="1" spans="1:10">
      <c r="A79" s="14" t="s">
        <v>132</v>
      </c>
      <c r="B79" s="14"/>
      <c r="C79" s="14"/>
      <c r="D79" s="14"/>
      <c r="E79" s="14"/>
      <c r="F79" s="14"/>
      <c r="G79" s="14">
        <f>SUM(G5:G78)</f>
        <v>186041.48</v>
      </c>
      <c r="H79" s="29"/>
      <c r="I79" s="30"/>
      <c r="J79" s="31"/>
    </row>
    <row r="80" s="9" customFormat="1" ht="17" customHeight="1" spans="3:9">
      <c r="C80" s="10"/>
      <c r="F80" s="11"/>
      <c r="G80" s="11"/>
      <c r="H80" s="11"/>
      <c r="I80" s="11"/>
    </row>
    <row r="81" s="9" customFormat="1" spans="3:9">
      <c r="C81" s="10"/>
      <c r="F81" s="11"/>
      <c r="G81" s="11"/>
      <c r="H81" s="11"/>
      <c r="I81" s="11"/>
    </row>
    <row r="82" s="9" customFormat="1" spans="3:9">
      <c r="C82" s="10"/>
      <c r="F82" s="11"/>
      <c r="G82" s="11"/>
      <c r="H82" s="11"/>
      <c r="I82" s="11"/>
    </row>
    <row r="83" s="9" customFormat="1" spans="3:9">
      <c r="C83" s="10"/>
      <c r="F83" s="11"/>
      <c r="G83" s="11"/>
      <c r="H83" s="11"/>
      <c r="I83" s="11"/>
    </row>
    <row r="84" s="9" customFormat="1" spans="3:9">
      <c r="C84" s="10"/>
      <c r="F84" s="11"/>
      <c r="G84" s="11"/>
      <c r="H84" s="11"/>
      <c r="I84" s="11"/>
    </row>
    <row r="85" s="9" customFormat="1" spans="3:9">
      <c r="C85" s="10"/>
      <c r="F85" s="11"/>
      <c r="G85" s="11"/>
      <c r="H85" s="11"/>
      <c r="I85" s="11"/>
    </row>
    <row r="86" s="9" customFormat="1" spans="3:9">
      <c r="C86" s="10"/>
      <c r="F86" s="11"/>
      <c r="G86" s="11"/>
      <c r="H86" s="11"/>
      <c r="I86" s="11"/>
    </row>
    <row r="87" s="9" customFormat="1" spans="3:9">
      <c r="C87" s="10"/>
      <c r="F87" s="11"/>
      <c r="G87" s="11"/>
      <c r="H87" s="11"/>
      <c r="I87" s="11"/>
    </row>
    <row r="88" s="9" customFormat="1" spans="3:9">
      <c r="C88" s="10"/>
      <c r="F88" s="11"/>
      <c r="G88" s="11"/>
      <c r="H88" s="11"/>
      <c r="I88" s="11"/>
    </row>
    <row r="89" s="9" customFormat="1" spans="3:9">
      <c r="C89" s="10"/>
      <c r="F89" s="11"/>
      <c r="G89" s="11"/>
      <c r="H89" s="11"/>
      <c r="I89" s="11"/>
    </row>
    <row r="90" s="9" customFormat="1" spans="3:9">
      <c r="C90" s="10"/>
      <c r="F90" s="11"/>
      <c r="G90" s="11"/>
      <c r="H90" s="11"/>
      <c r="I90" s="11"/>
    </row>
    <row r="91" s="9" customFormat="1" spans="3:9">
      <c r="C91" s="10"/>
      <c r="F91" s="11"/>
      <c r="G91" s="11"/>
      <c r="H91" s="11"/>
      <c r="I91" s="11"/>
    </row>
    <row r="92" s="9" customFormat="1" spans="3:9">
      <c r="C92" s="10"/>
      <c r="F92" s="11"/>
      <c r="G92" s="11"/>
      <c r="H92" s="11"/>
      <c r="I92" s="11"/>
    </row>
    <row r="93" s="9" customFormat="1" spans="3:9">
      <c r="C93" s="10"/>
      <c r="F93" s="11"/>
      <c r="G93" s="11"/>
      <c r="H93" s="11"/>
      <c r="I93" s="11"/>
    </row>
    <row r="94" s="9" customFormat="1" spans="3:9">
      <c r="C94" s="10"/>
      <c r="F94" s="11"/>
      <c r="G94" s="11"/>
      <c r="H94" s="11"/>
      <c r="I94" s="11"/>
    </row>
    <row r="95" s="9" customFormat="1" spans="3:9">
      <c r="C95" s="10"/>
      <c r="F95" s="11"/>
      <c r="G95" s="11"/>
      <c r="H95" s="11"/>
      <c r="I95" s="11"/>
    </row>
    <row r="96" s="9" customFormat="1" spans="3:9">
      <c r="C96" s="10"/>
      <c r="F96" s="11"/>
      <c r="G96" s="11"/>
      <c r="H96" s="11"/>
      <c r="I96" s="11"/>
    </row>
    <row r="97" s="9" customFormat="1" spans="3:9">
      <c r="C97" s="10"/>
      <c r="F97" s="11"/>
      <c r="G97" s="11"/>
      <c r="H97" s="11"/>
      <c r="I97" s="11"/>
    </row>
    <row r="98" s="9" customFormat="1" spans="3:9">
      <c r="C98" s="10"/>
      <c r="F98" s="11"/>
      <c r="G98" s="11"/>
      <c r="H98" s="11"/>
      <c r="I98" s="11"/>
    </row>
    <row r="99" s="9" customFormat="1" spans="3:9">
      <c r="C99" s="10"/>
      <c r="F99" s="11"/>
      <c r="G99" s="11"/>
      <c r="H99" s="11"/>
      <c r="I99" s="11"/>
    </row>
    <row r="100" s="9" customFormat="1" spans="3:9">
      <c r="C100" s="10"/>
      <c r="F100" s="11"/>
      <c r="G100" s="11"/>
      <c r="H100" s="11"/>
      <c r="I100" s="11"/>
    </row>
    <row r="101" s="9" customFormat="1" spans="3:9">
      <c r="C101" s="10"/>
      <c r="F101" s="11"/>
      <c r="G101" s="11"/>
      <c r="H101" s="11"/>
      <c r="I101" s="11"/>
    </row>
    <row r="102" s="9" customFormat="1" spans="3:9">
      <c r="C102" s="10"/>
      <c r="F102" s="11"/>
      <c r="G102" s="11"/>
      <c r="H102" s="11"/>
      <c r="I102" s="11"/>
    </row>
    <row r="103" s="9" customFormat="1" spans="3:9">
      <c r="C103" s="10"/>
      <c r="F103" s="11"/>
      <c r="G103" s="11"/>
      <c r="H103" s="11"/>
      <c r="I103" s="11"/>
    </row>
    <row r="104" s="9" customFormat="1" spans="3:9">
      <c r="C104" s="10"/>
      <c r="F104" s="11"/>
      <c r="G104" s="11"/>
      <c r="H104" s="11"/>
      <c r="I104" s="11"/>
    </row>
  </sheetData>
  <mergeCells count="2">
    <mergeCell ref="A79:F79"/>
    <mergeCell ref="A1:J2"/>
  </mergeCells>
  <pageMargins left="0.118055555555556" right="0.118055555555556" top="0.236111111111111" bottom="0.236111111111111" header="0.156944444444444" footer="0.118055555555556"/>
  <pageSetup paperSize="9" scale="95"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5"/>
  <sheetViews>
    <sheetView workbookViewId="0">
      <selection activeCell="C5" sqref="C5"/>
    </sheetView>
  </sheetViews>
  <sheetFormatPr defaultColWidth="9" defaultRowHeight="13.5" outlineLevelCol="3"/>
  <cols>
    <col min="1" max="1" width="6.75" customWidth="1"/>
    <col min="2" max="2" width="22" customWidth="1"/>
    <col min="3" max="3" width="54" customWidth="1"/>
    <col min="4" max="4" width="16.125" customWidth="1"/>
  </cols>
  <sheetData>
    <row r="1" ht="30" customHeight="1" spans="1:4">
      <c r="A1" s="1" t="s">
        <v>281</v>
      </c>
      <c r="B1" s="1"/>
      <c r="C1" s="1"/>
      <c r="D1" s="1"/>
    </row>
    <row r="2" ht="14.25" spans="1:4">
      <c r="A2" s="2" t="s">
        <v>282</v>
      </c>
      <c r="B2" s="2" t="s">
        <v>283</v>
      </c>
      <c r="C2" s="2" t="s">
        <v>284</v>
      </c>
      <c r="D2" s="2" t="s">
        <v>285</v>
      </c>
    </row>
    <row r="3" ht="14.25" spans="1:4">
      <c r="A3" s="3">
        <v>1</v>
      </c>
      <c r="B3" s="3" t="s">
        <v>286</v>
      </c>
      <c r="C3" s="4"/>
      <c r="D3" s="5"/>
    </row>
    <row r="4" ht="52" customHeight="1" spans="1:4">
      <c r="A4" s="5">
        <v>1.1</v>
      </c>
      <c r="B4" s="6" t="s">
        <v>287</v>
      </c>
      <c r="C4" s="6" t="s">
        <v>288</v>
      </c>
      <c r="D4" s="5"/>
    </row>
    <row r="5" ht="52" customHeight="1" spans="1:4">
      <c r="A5" s="5">
        <v>1.2</v>
      </c>
      <c r="B5" s="6" t="s">
        <v>289</v>
      </c>
      <c r="C5" s="6" t="s">
        <v>290</v>
      </c>
      <c r="D5" s="5"/>
    </row>
    <row r="6" ht="52" customHeight="1" spans="1:4">
      <c r="A6" s="5">
        <v>1.3</v>
      </c>
      <c r="B6" s="6" t="s">
        <v>291</v>
      </c>
      <c r="C6" s="6" t="s">
        <v>288</v>
      </c>
      <c r="D6" s="5"/>
    </row>
    <row r="7" ht="52" customHeight="1" spans="1:4">
      <c r="A7" s="5">
        <v>1.4</v>
      </c>
      <c r="B7" s="6" t="s">
        <v>292</v>
      </c>
      <c r="C7" s="6" t="s">
        <v>293</v>
      </c>
      <c r="D7" s="5"/>
    </row>
    <row r="8" ht="14.25" spans="1:4">
      <c r="A8" s="3">
        <v>2</v>
      </c>
      <c r="B8" s="3" t="s">
        <v>294</v>
      </c>
      <c r="C8" s="4"/>
      <c r="D8" s="5"/>
    </row>
    <row r="9" ht="90" customHeight="1" spans="1:4">
      <c r="A9" s="5">
        <v>2.1</v>
      </c>
      <c r="B9" s="6" t="s">
        <v>295</v>
      </c>
      <c r="C9" s="6" t="s">
        <v>296</v>
      </c>
      <c r="D9" s="5"/>
    </row>
    <row r="10" ht="90" customHeight="1" spans="1:4">
      <c r="A10" s="5">
        <v>2.2</v>
      </c>
      <c r="B10" s="6" t="s">
        <v>297</v>
      </c>
      <c r="C10" s="6" t="s">
        <v>298</v>
      </c>
      <c r="D10" s="5"/>
    </row>
    <row r="11" ht="90" customHeight="1" spans="1:4">
      <c r="A11" s="5">
        <v>2.3</v>
      </c>
      <c r="B11" s="6" t="s">
        <v>299</v>
      </c>
      <c r="C11" s="6" t="s">
        <v>300</v>
      </c>
      <c r="D11" s="5"/>
    </row>
    <row r="12" ht="90" customHeight="1" spans="1:4">
      <c r="A12" s="5">
        <v>2.4</v>
      </c>
      <c r="B12" s="6" t="s">
        <v>301</v>
      </c>
      <c r="C12" s="6" t="s">
        <v>302</v>
      </c>
      <c r="D12" s="5"/>
    </row>
    <row r="13" ht="14.25" spans="1:4">
      <c r="A13" s="3">
        <v>3</v>
      </c>
      <c r="B13" s="3" t="s">
        <v>303</v>
      </c>
      <c r="C13" s="4"/>
      <c r="D13" s="5"/>
    </row>
    <row r="14" ht="72" customHeight="1" spans="1:4">
      <c r="A14" s="5">
        <v>3.1</v>
      </c>
      <c r="B14" s="5" t="s">
        <v>304</v>
      </c>
      <c r="C14" s="6" t="s">
        <v>305</v>
      </c>
      <c r="D14" s="5"/>
    </row>
    <row r="15" ht="72" customHeight="1" spans="1:4">
      <c r="A15" s="5">
        <v>3.2</v>
      </c>
      <c r="B15" s="5" t="s">
        <v>306</v>
      </c>
      <c r="C15" s="6" t="s">
        <v>305</v>
      </c>
      <c r="D15" s="5"/>
    </row>
    <row r="16" ht="72" customHeight="1" spans="1:4">
      <c r="A16" s="5">
        <v>3.3</v>
      </c>
      <c r="B16" s="5" t="s">
        <v>307</v>
      </c>
      <c r="C16" s="6" t="s">
        <v>308</v>
      </c>
      <c r="D16" s="5"/>
    </row>
    <row r="17" ht="72" customHeight="1" spans="1:4">
      <c r="A17" s="5">
        <v>3.4</v>
      </c>
      <c r="B17" s="5" t="s">
        <v>309</v>
      </c>
      <c r="C17" s="6" t="s">
        <v>310</v>
      </c>
      <c r="D17" s="5"/>
    </row>
    <row r="18" ht="72" customHeight="1" spans="1:4">
      <c r="A18" s="5">
        <v>3.5</v>
      </c>
      <c r="B18" s="5" t="s">
        <v>311</v>
      </c>
      <c r="C18" s="6" t="s">
        <v>312</v>
      </c>
      <c r="D18" s="5"/>
    </row>
    <row r="19" ht="72" customHeight="1" spans="1:4">
      <c r="A19" s="5">
        <v>3.6</v>
      </c>
      <c r="B19" s="5" t="s">
        <v>313</v>
      </c>
      <c r="C19" s="6" t="s">
        <v>314</v>
      </c>
      <c r="D19" s="5"/>
    </row>
    <row r="20" ht="72" customHeight="1" spans="1:4">
      <c r="A20" s="5">
        <v>3.7</v>
      </c>
      <c r="B20" s="5" t="s">
        <v>315</v>
      </c>
      <c r="C20" s="6" t="s">
        <v>316</v>
      </c>
      <c r="D20" s="5"/>
    </row>
    <row r="21" ht="14.25" spans="1:4">
      <c r="A21" s="3">
        <v>4</v>
      </c>
      <c r="B21" s="3" t="s">
        <v>317</v>
      </c>
      <c r="C21" s="4"/>
      <c r="D21" s="5"/>
    </row>
    <row r="22" ht="45" customHeight="1" spans="1:4">
      <c r="A22" s="5">
        <v>4.1</v>
      </c>
      <c r="B22" s="5" t="s">
        <v>318</v>
      </c>
      <c r="C22" s="6" t="s">
        <v>319</v>
      </c>
      <c r="D22" s="5"/>
    </row>
    <row r="23" ht="45" customHeight="1" spans="1:4">
      <c r="A23" s="5">
        <v>4.2</v>
      </c>
      <c r="B23" s="5" t="s">
        <v>320</v>
      </c>
      <c r="C23" s="6" t="s">
        <v>321</v>
      </c>
      <c r="D23" s="5"/>
    </row>
    <row r="24" ht="14.25" spans="1:4">
      <c r="A24" s="7" t="s">
        <v>322</v>
      </c>
      <c r="B24" s="7"/>
      <c r="C24" s="7"/>
      <c r="D24" s="7"/>
    </row>
    <row r="25" ht="14.25" spans="1:4">
      <c r="A25" s="2" t="s">
        <v>282</v>
      </c>
      <c r="B25" s="2" t="s">
        <v>283</v>
      </c>
      <c r="C25" s="2" t="s">
        <v>323</v>
      </c>
      <c r="D25" s="2" t="s">
        <v>285</v>
      </c>
    </row>
    <row r="26" ht="26" customHeight="1" spans="1:4">
      <c r="A26" s="3">
        <v>1</v>
      </c>
      <c r="B26" s="3" t="s">
        <v>324</v>
      </c>
      <c r="C26" s="6"/>
      <c r="D26" s="5"/>
    </row>
    <row r="27" ht="26" customHeight="1" spans="1:4">
      <c r="A27" s="5">
        <v>1.1</v>
      </c>
      <c r="B27" s="6" t="s">
        <v>295</v>
      </c>
      <c r="C27" s="6" t="s">
        <v>325</v>
      </c>
      <c r="D27" s="5"/>
    </row>
    <row r="28" ht="26" customHeight="1" spans="1:4">
      <c r="A28" s="5">
        <v>1.2</v>
      </c>
      <c r="B28" s="6" t="s">
        <v>297</v>
      </c>
      <c r="C28" s="6" t="s">
        <v>326</v>
      </c>
      <c r="D28" s="5"/>
    </row>
    <row r="29" ht="26" customHeight="1" spans="1:4">
      <c r="A29" s="5">
        <v>1.3</v>
      </c>
      <c r="B29" s="6" t="s">
        <v>299</v>
      </c>
      <c r="C29" s="6" t="s">
        <v>327</v>
      </c>
      <c r="D29" s="5"/>
    </row>
    <row r="30" ht="26" customHeight="1" spans="1:4">
      <c r="A30" s="3">
        <v>2</v>
      </c>
      <c r="B30" s="3" t="s">
        <v>303</v>
      </c>
      <c r="C30" s="6"/>
      <c r="D30" s="5"/>
    </row>
    <row r="31" ht="26" customHeight="1" spans="1:4">
      <c r="A31" s="5">
        <v>2.1</v>
      </c>
      <c r="B31" s="6" t="s">
        <v>304</v>
      </c>
      <c r="C31" s="6" t="s">
        <v>328</v>
      </c>
      <c r="D31" s="5"/>
    </row>
    <row r="32" ht="26" customHeight="1" spans="1:4">
      <c r="A32" s="5">
        <v>2.2</v>
      </c>
      <c r="B32" s="6" t="s">
        <v>329</v>
      </c>
      <c r="C32" s="6" t="s">
        <v>328</v>
      </c>
      <c r="D32" s="5"/>
    </row>
    <row r="33" ht="26" customHeight="1" spans="1:4">
      <c r="A33" s="5">
        <v>2.3</v>
      </c>
      <c r="B33" s="6" t="s">
        <v>309</v>
      </c>
      <c r="C33" s="6" t="s">
        <v>330</v>
      </c>
      <c r="D33" s="5"/>
    </row>
    <row r="34" ht="26" customHeight="1" spans="1:4">
      <c r="A34" s="5">
        <v>2.4</v>
      </c>
      <c r="B34" s="6" t="s">
        <v>311</v>
      </c>
      <c r="C34" s="6" t="s">
        <v>330</v>
      </c>
      <c r="D34" s="5"/>
    </row>
    <row r="35" ht="26" customHeight="1" spans="1:4">
      <c r="A35" s="3">
        <v>3</v>
      </c>
      <c r="B35" s="8" t="s">
        <v>331</v>
      </c>
      <c r="C35" s="6"/>
      <c r="D35" s="5"/>
    </row>
    <row r="36" ht="26" customHeight="1" spans="1:4">
      <c r="A36" s="5">
        <v>1</v>
      </c>
      <c r="B36" s="6" t="s">
        <v>318</v>
      </c>
      <c r="C36" s="6" t="s">
        <v>332</v>
      </c>
      <c r="D36" s="5"/>
    </row>
    <row r="37" ht="26" customHeight="1" spans="1:4">
      <c r="A37" s="5">
        <v>2</v>
      </c>
      <c r="B37" s="6" t="s">
        <v>320</v>
      </c>
      <c r="C37" s="6" t="s">
        <v>333</v>
      </c>
      <c r="D37" s="5"/>
    </row>
    <row r="38" ht="26" customHeight="1" spans="1:4">
      <c r="A38" s="3">
        <v>4</v>
      </c>
      <c r="B38" s="3" t="s">
        <v>334</v>
      </c>
      <c r="C38" s="6"/>
      <c r="D38" s="5"/>
    </row>
    <row r="39" ht="26" customHeight="1" spans="1:4">
      <c r="A39" s="5">
        <v>4.1</v>
      </c>
      <c r="B39" s="6" t="s">
        <v>335</v>
      </c>
      <c r="C39" s="6" t="s">
        <v>336</v>
      </c>
      <c r="D39" s="5"/>
    </row>
    <row r="40" ht="26" customHeight="1" spans="1:4">
      <c r="A40" s="5">
        <v>4.2</v>
      </c>
      <c r="B40" s="6" t="s">
        <v>337</v>
      </c>
      <c r="C40" s="6" t="s">
        <v>338</v>
      </c>
      <c r="D40" s="5"/>
    </row>
    <row r="41" ht="26" customHeight="1" spans="1:4">
      <c r="A41" s="5">
        <v>4.3</v>
      </c>
      <c r="B41" s="6" t="s">
        <v>339</v>
      </c>
      <c r="C41" s="6" t="s">
        <v>340</v>
      </c>
      <c r="D41" s="5"/>
    </row>
    <row r="42" ht="26" customHeight="1" spans="1:4">
      <c r="A42" s="5">
        <v>4.4</v>
      </c>
      <c r="B42" s="6" t="s">
        <v>341</v>
      </c>
      <c r="C42" s="6" t="s">
        <v>342</v>
      </c>
      <c r="D42" s="5"/>
    </row>
    <row r="43" ht="26" customHeight="1" spans="1:4">
      <c r="A43" s="5">
        <v>4.5</v>
      </c>
      <c r="B43" s="6" t="s">
        <v>343</v>
      </c>
      <c r="C43" s="6" t="s">
        <v>344</v>
      </c>
      <c r="D43" s="5"/>
    </row>
    <row r="44" ht="26" customHeight="1" spans="1:4">
      <c r="A44" s="3">
        <v>5</v>
      </c>
      <c r="B44" s="3" t="s">
        <v>345</v>
      </c>
      <c r="C44" s="6"/>
      <c r="D44" s="5"/>
    </row>
    <row r="45" ht="26" customHeight="1" spans="1:4">
      <c r="A45" s="5">
        <v>5.1</v>
      </c>
      <c r="B45" s="6" t="s">
        <v>346</v>
      </c>
      <c r="C45" s="6" t="s">
        <v>347</v>
      </c>
      <c r="D45" s="5"/>
    </row>
  </sheetData>
  <mergeCells count="2">
    <mergeCell ref="A1:D1"/>
    <mergeCell ref="A24:D24"/>
  </mergeCells>
  <pageMargins left="0.314583333333333" right="0.156944444444444" top="0.550694444444444" bottom="0.432638888888889" header="0.5" footer="0.5"/>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潮州市直及下属单位</Company>
  <Application>WPS 表格</Application>
  <HeadingPairs>
    <vt:vector size="2" baseType="variant">
      <vt:variant>
        <vt:lpstr>工作表</vt:lpstr>
      </vt:variant>
      <vt:variant>
        <vt:i4>4</vt:i4>
      </vt:variant>
    </vt:vector>
  </HeadingPairs>
  <TitlesOfParts>
    <vt:vector size="4" baseType="lpstr">
      <vt:lpstr>汇总表</vt:lpstr>
      <vt:lpstr>卫生间装饰</vt:lpstr>
      <vt:lpstr>卫生间安装</vt:lpstr>
      <vt:lpstr>品牌品质要求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2023-12-20T02:59:00Z</dcterms:created>
  <dcterms:modified xsi:type="dcterms:W3CDTF">2024-11-04T02:58:25Z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FBCADB71FF894115B3DC17DEB5F63664_13</vt:lpwstr>
  </property>
  <property fmtid="{D5CDD505-2E9C-101B-9397-08002B2CF9AE}" pid="3" name="KSOProductBuildVer">
    <vt:lpwstr>2052-11.1.0.14309</vt:lpwstr>
  </property>
  <property fmtid="{D5CDD505-2E9C-101B-9397-08002B2CF9AE}" pid="4" name="KSOReadingLayout">
    <vt:bool>true</vt:bool>
  </property>
</Properties>
</file>